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hmetovaa\Documents\обзор ИИС\2023Q3\"/>
    </mc:Choice>
  </mc:AlternateContent>
  <bookViews>
    <workbookView xWindow="-108" yWindow="-108" windowWidth="23256" windowHeight="12576"/>
  </bookViews>
  <sheets>
    <sheet name="1" sheetId="117" r:id="rId1"/>
    <sheet name="2" sheetId="118" r:id="rId2"/>
    <sheet name="3" sheetId="131" r:id="rId3"/>
    <sheet name="4" sheetId="104" r:id="rId4"/>
    <sheet name="5" sheetId="87" r:id="rId5"/>
    <sheet name="6" sheetId="84" r:id="rId6"/>
    <sheet name="7" sheetId="132" r:id="rId7"/>
    <sheet name="8" sheetId="133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" i="133" l="1"/>
  <c r="F42" i="133" s="1"/>
  <c r="E30" i="133"/>
  <c r="E42" i="133" s="1"/>
  <c r="D30" i="133"/>
  <c r="D42" i="133" s="1"/>
  <c r="N29" i="133"/>
  <c r="M29" i="133"/>
  <c r="L29" i="133"/>
  <c r="K29" i="133"/>
  <c r="J29" i="133"/>
  <c r="I29" i="133"/>
  <c r="H29" i="133"/>
  <c r="G29" i="133"/>
  <c r="F29" i="133"/>
  <c r="E29" i="133"/>
  <c r="D29" i="133"/>
  <c r="C29" i="133"/>
  <c r="N28" i="133"/>
  <c r="M28" i="133"/>
  <c r="L28" i="133"/>
  <c r="K28" i="133"/>
  <c r="J28" i="133"/>
  <c r="I28" i="133"/>
  <c r="H28" i="133"/>
  <c r="G28" i="133"/>
  <c r="F28" i="133"/>
  <c r="E28" i="133"/>
  <c r="E40" i="133" s="1"/>
  <c r="D28" i="133"/>
  <c r="C28" i="133"/>
  <c r="N27" i="133"/>
  <c r="M27" i="133"/>
  <c r="L27" i="133"/>
  <c r="K27" i="133"/>
  <c r="J27" i="133"/>
  <c r="I27" i="133"/>
  <c r="H27" i="133"/>
  <c r="G27" i="133"/>
  <c r="F27" i="133"/>
  <c r="E27" i="133"/>
  <c r="D27" i="133"/>
  <c r="C27" i="133"/>
  <c r="N26" i="133"/>
  <c r="M26" i="133"/>
  <c r="L26" i="133"/>
  <c r="K26" i="133"/>
  <c r="J26" i="133"/>
  <c r="I26" i="133"/>
  <c r="H26" i="133"/>
  <c r="G26" i="133"/>
  <c r="F26" i="133"/>
  <c r="E26" i="133"/>
  <c r="D26" i="133"/>
  <c r="C26" i="133"/>
  <c r="N25" i="133"/>
  <c r="M25" i="133"/>
  <c r="L25" i="133"/>
  <c r="K25" i="133"/>
  <c r="J25" i="133"/>
  <c r="I25" i="133"/>
  <c r="H25" i="133"/>
  <c r="G25" i="133"/>
  <c r="F25" i="133"/>
  <c r="E25" i="133"/>
  <c r="E37" i="133" s="1"/>
  <c r="D25" i="133"/>
  <c r="C25" i="133"/>
  <c r="N24" i="133"/>
  <c r="M24" i="133"/>
  <c r="L24" i="133"/>
  <c r="K24" i="133"/>
  <c r="J24" i="133"/>
  <c r="I24" i="133"/>
  <c r="H24" i="133"/>
  <c r="G24" i="133"/>
  <c r="F24" i="133"/>
  <c r="E24" i="133"/>
  <c r="D24" i="133"/>
  <c r="C24" i="133"/>
  <c r="N23" i="133"/>
  <c r="M23" i="133"/>
  <c r="L23" i="133"/>
  <c r="K23" i="133"/>
  <c r="J23" i="133"/>
  <c r="I23" i="133"/>
  <c r="H23" i="133"/>
  <c r="G23" i="133"/>
  <c r="F23" i="133"/>
  <c r="E23" i="133"/>
  <c r="D23" i="133"/>
  <c r="C23" i="133"/>
  <c r="N22" i="133"/>
  <c r="M22" i="133"/>
  <c r="L22" i="133"/>
  <c r="K22" i="133"/>
  <c r="J22" i="133"/>
  <c r="I22" i="133"/>
  <c r="H22" i="133"/>
  <c r="G22" i="133"/>
  <c r="F22" i="133"/>
  <c r="E22" i="133"/>
  <c r="D22" i="133"/>
  <c r="C22" i="133"/>
  <c r="N21" i="133"/>
  <c r="M21" i="133"/>
  <c r="L21" i="133"/>
  <c r="K21" i="133"/>
  <c r="J21" i="133"/>
  <c r="I21" i="133"/>
  <c r="H21" i="133"/>
  <c r="G21" i="133"/>
  <c r="F21" i="133"/>
  <c r="E21" i="133"/>
  <c r="D21" i="133"/>
  <c r="C21" i="133"/>
  <c r="N20" i="133"/>
  <c r="M20" i="133"/>
  <c r="L20" i="133"/>
  <c r="K20" i="133"/>
  <c r="J20" i="133"/>
  <c r="I20" i="133"/>
  <c r="H20" i="133"/>
  <c r="G20" i="133"/>
  <c r="F20" i="133"/>
  <c r="E20" i="133"/>
  <c r="D20" i="133"/>
  <c r="C20" i="133"/>
  <c r="N18" i="133"/>
  <c r="M18" i="133"/>
  <c r="L18" i="133"/>
  <c r="K18" i="133"/>
  <c r="J18" i="133"/>
  <c r="I18" i="133"/>
  <c r="H18" i="133"/>
  <c r="G18" i="133"/>
  <c r="F18" i="133"/>
  <c r="E18" i="133"/>
  <c r="D18" i="133"/>
  <c r="C18" i="133"/>
  <c r="N29" i="132"/>
  <c r="M29" i="132"/>
  <c r="L29" i="132"/>
  <c r="K29" i="132"/>
  <c r="J29" i="132"/>
  <c r="I29" i="132"/>
  <c r="H29" i="132"/>
  <c r="G29" i="132"/>
  <c r="F29" i="132"/>
  <c r="E29" i="132"/>
  <c r="D29" i="132"/>
  <c r="C29" i="132"/>
  <c r="N28" i="132"/>
  <c r="M28" i="132"/>
  <c r="L28" i="132"/>
  <c r="K28" i="132"/>
  <c r="J28" i="132"/>
  <c r="I28" i="132"/>
  <c r="H28" i="132"/>
  <c r="G28" i="132"/>
  <c r="F28" i="132"/>
  <c r="E28" i="132"/>
  <c r="D28" i="132"/>
  <c r="C28" i="132"/>
  <c r="N27" i="132"/>
  <c r="M27" i="132"/>
  <c r="L27" i="132"/>
  <c r="K27" i="132"/>
  <c r="J27" i="132"/>
  <c r="I27" i="132"/>
  <c r="H27" i="132"/>
  <c r="G27" i="132"/>
  <c r="F27" i="132"/>
  <c r="E27" i="132"/>
  <c r="D27" i="132"/>
  <c r="C27" i="132"/>
  <c r="N26" i="132"/>
  <c r="M26" i="132"/>
  <c r="L26" i="132"/>
  <c r="K26" i="132"/>
  <c r="J26" i="132"/>
  <c r="I26" i="132"/>
  <c r="H26" i="132"/>
  <c r="G26" i="132"/>
  <c r="F26" i="132"/>
  <c r="E26" i="132"/>
  <c r="D26" i="132"/>
  <c r="C26" i="132"/>
  <c r="N25" i="132"/>
  <c r="M25" i="132"/>
  <c r="L25" i="132"/>
  <c r="K25" i="132"/>
  <c r="J25" i="132"/>
  <c r="I25" i="132"/>
  <c r="H25" i="132"/>
  <c r="G25" i="132"/>
  <c r="F25" i="132"/>
  <c r="E25" i="132"/>
  <c r="D25" i="132"/>
  <c r="C25" i="132"/>
  <c r="N24" i="132"/>
  <c r="M24" i="132"/>
  <c r="L24" i="132"/>
  <c r="K24" i="132"/>
  <c r="J24" i="132"/>
  <c r="I24" i="132"/>
  <c r="H24" i="132"/>
  <c r="G24" i="132"/>
  <c r="F24" i="132"/>
  <c r="E24" i="132"/>
  <c r="D24" i="132"/>
  <c r="C24" i="132"/>
  <c r="N23" i="132"/>
  <c r="M23" i="132"/>
  <c r="L23" i="132"/>
  <c r="K23" i="132"/>
  <c r="J23" i="132"/>
  <c r="I23" i="132"/>
  <c r="H23" i="132"/>
  <c r="G23" i="132"/>
  <c r="F23" i="132"/>
  <c r="E23" i="132"/>
  <c r="D23" i="132"/>
  <c r="C23" i="132"/>
  <c r="N22" i="132"/>
  <c r="M22" i="132"/>
  <c r="L22" i="132"/>
  <c r="K22" i="132"/>
  <c r="J22" i="132"/>
  <c r="I22" i="132"/>
  <c r="H22" i="132"/>
  <c r="G22" i="132"/>
  <c r="F22" i="132"/>
  <c r="E22" i="132"/>
  <c r="D22" i="132"/>
  <c r="C22" i="132"/>
  <c r="N21" i="132"/>
  <c r="M21" i="132"/>
  <c r="L21" i="132"/>
  <c r="K21" i="132"/>
  <c r="J21" i="132"/>
  <c r="I21" i="132"/>
  <c r="H21" i="132"/>
  <c r="G21" i="132"/>
  <c r="F21" i="132"/>
  <c r="E21" i="132"/>
  <c r="D21" i="132"/>
  <c r="C21" i="132"/>
  <c r="N20" i="132"/>
  <c r="N30" i="132" s="1"/>
  <c r="N42" i="132" s="1"/>
  <c r="M20" i="132"/>
  <c r="L20" i="132"/>
  <c r="K20" i="132"/>
  <c r="J20" i="132"/>
  <c r="I20" i="132"/>
  <c r="H20" i="132"/>
  <c r="H30" i="132" s="1"/>
  <c r="H42" i="132" s="1"/>
  <c r="G20" i="132"/>
  <c r="F20" i="132"/>
  <c r="E20" i="132"/>
  <c r="D20" i="132"/>
  <c r="C20" i="132"/>
  <c r="N18" i="132"/>
  <c r="M18" i="132"/>
  <c r="L18" i="132"/>
  <c r="K18" i="132"/>
  <c r="J18" i="132"/>
  <c r="I18" i="132"/>
  <c r="H18" i="132"/>
  <c r="G18" i="132"/>
  <c r="F18" i="132"/>
  <c r="E18" i="132"/>
  <c r="D18" i="132"/>
  <c r="C18" i="132"/>
  <c r="E38" i="84"/>
  <c r="F38" i="84"/>
  <c r="G38" i="84"/>
  <c r="H38" i="84"/>
  <c r="I38" i="84"/>
  <c r="J38" i="84"/>
  <c r="K38" i="84"/>
  <c r="L38" i="84"/>
  <c r="M38" i="84"/>
  <c r="N38" i="84"/>
  <c r="E39" i="84"/>
  <c r="F39" i="84"/>
  <c r="G39" i="84"/>
  <c r="H39" i="84"/>
  <c r="I39" i="84"/>
  <c r="J39" i="84"/>
  <c r="K39" i="84"/>
  <c r="L39" i="84"/>
  <c r="M39" i="84"/>
  <c r="N39" i="84"/>
  <c r="E40" i="84"/>
  <c r="F40" i="84"/>
  <c r="G40" i="84"/>
  <c r="H40" i="84"/>
  <c r="I40" i="84"/>
  <c r="J40" i="84"/>
  <c r="K40" i="84"/>
  <c r="L40" i="84"/>
  <c r="M40" i="84"/>
  <c r="N40" i="84"/>
  <c r="D38" i="84"/>
  <c r="D39" i="84"/>
  <c r="D40" i="84"/>
  <c r="C39" i="84"/>
  <c r="C40" i="84"/>
  <c r="D27" i="84"/>
  <c r="E27" i="84"/>
  <c r="F27" i="84"/>
  <c r="G27" i="84"/>
  <c r="H27" i="84"/>
  <c r="I27" i="84"/>
  <c r="J27" i="84"/>
  <c r="K27" i="84"/>
  <c r="L27" i="84"/>
  <c r="M27" i="84"/>
  <c r="N27" i="84"/>
  <c r="D28" i="84"/>
  <c r="E28" i="84"/>
  <c r="F28" i="84"/>
  <c r="G28" i="84"/>
  <c r="H28" i="84"/>
  <c r="I28" i="84"/>
  <c r="J28" i="84"/>
  <c r="K28" i="84"/>
  <c r="L28" i="84"/>
  <c r="M28" i="84"/>
  <c r="N28" i="84"/>
  <c r="C28" i="84"/>
  <c r="C27" i="84"/>
  <c r="D38" i="133" l="1"/>
  <c r="D39" i="133"/>
  <c r="D40" i="133"/>
  <c r="D41" i="133"/>
  <c r="E38" i="133"/>
  <c r="E39" i="133"/>
  <c r="E41" i="133"/>
  <c r="D37" i="133"/>
  <c r="J36" i="133"/>
  <c r="J41" i="133"/>
  <c r="K39" i="133"/>
  <c r="C35" i="133"/>
  <c r="C37" i="133"/>
  <c r="C41" i="133"/>
  <c r="D32" i="133"/>
  <c r="D33" i="133"/>
  <c r="D34" i="133"/>
  <c r="D35" i="133"/>
  <c r="D36" i="133"/>
  <c r="E32" i="133"/>
  <c r="E33" i="133"/>
  <c r="E34" i="133"/>
  <c r="E35" i="133"/>
  <c r="E36" i="133"/>
  <c r="F32" i="133"/>
  <c r="F33" i="133"/>
  <c r="F34" i="133"/>
  <c r="F35" i="133"/>
  <c r="F36" i="133"/>
  <c r="F37" i="133"/>
  <c r="F38" i="133"/>
  <c r="F39" i="133"/>
  <c r="F40" i="133"/>
  <c r="F41" i="133"/>
  <c r="J30" i="133"/>
  <c r="J42" i="133" s="1"/>
  <c r="K30" i="133"/>
  <c r="K32" i="133" s="1"/>
  <c r="H32" i="133"/>
  <c r="H34" i="133"/>
  <c r="H35" i="133"/>
  <c r="N35" i="133"/>
  <c r="H37" i="133"/>
  <c r="H38" i="133"/>
  <c r="N38" i="133"/>
  <c r="H39" i="133"/>
  <c r="H41" i="133"/>
  <c r="N41" i="133"/>
  <c r="L30" i="133"/>
  <c r="L42" i="133" s="1"/>
  <c r="G30" i="133"/>
  <c r="G42" i="133" s="1"/>
  <c r="M30" i="133"/>
  <c r="M42" i="133" s="1"/>
  <c r="H30" i="133"/>
  <c r="H42" i="133" s="1"/>
  <c r="N30" i="133"/>
  <c r="N42" i="133" s="1"/>
  <c r="C30" i="133"/>
  <c r="C42" i="133" s="1"/>
  <c r="I30" i="133"/>
  <c r="I42" i="133" s="1"/>
  <c r="E36" i="132"/>
  <c r="E37" i="132"/>
  <c r="J32" i="132"/>
  <c r="J40" i="132"/>
  <c r="E33" i="132"/>
  <c r="E34" i="132"/>
  <c r="F34" i="132"/>
  <c r="F41" i="132"/>
  <c r="G40" i="132"/>
  <c r="H33" i="132"/>
  <c r="N33" i="132"/>
  <c r="H34" i="132"/>
  <c r="N34" i="132"/>
  <c r="H35" i="132"/>
  <c r="N35" i="132"/>
  <c r="H36" i="132"/>
  <c r="N36" i="132"/>
  <c r="H37" i="132"/>
  <c r="N37" i="132"/>
  <c r="H38" i="132"/>
  <c r="N38" i="132"/>
  <c r="H39" i="132"/>
  <c r="N39" i="132"/>
  <c r="H40" i="132"/>
  <c r="N40" i="132"/>
  <c r="H41" i="132"/>
  <c r="N41" i="132"/>
  <c r="C36" i="132"/>
  <c r="N32" i="132"/>
  <c r="C30" i="132"/>
  <c r="C42" i="132" s="1"/>
  <c r="I30" i="132"/>
  <c r="I42" i="132" s="1"/>
  <c r="D30" i="132"/>
  <c r="D42" i="132" s="1"/>
  <c r="J30" i="132"/>
  <c r="J42" i="132" s="1"/>
  <c r="H32" i="132"/>
  <c r="K30" i="132"/>
  <c r="K42" i="132" s="1"/>
  <c r="F30" i="132"/>
  <c r="F42" i="132" s="1"/>
  <c r="L30" i="132"/>
  <c r="L42" i="132" s="1"/>
  <c r="E30" i="132"/>
  <c r="E42" i="132" s="1"/>
  <c r="G30" i="132"/>
  <c r="G42" i="132" s="1"/>
  <c r="M30" i="132"/>
  <c r="M42" i="132" s="1"/>
  <c r="N5" i="131"/>
  <c r="M5" i="131"/>
  <c r="L5" i="131"/>
  <c r="D5" i="131"/>
  <c r="E5" i="131"/>
  <c r="F5" i="131"/>
  <c r="G5" i="131"/>
  <c r="H5" i="131"/>
  <c r="I5" i="131"/>
  <c r="J5" i="131"/>
  <c r="K5" i="131"/>
  <c r="C5" i="131"/>
  <c r="F5" i="118"/>
  <c r="G5" i="118"/>
  <c r="H5" i="118"/>
  <c r="G5" i="117"/>
  <c r="H5" i="117"/>
  <c r="K37" i="133" l="1"/>
  <c r="I40" i="133"/>
  <c r="I34" i="133"/>
  <c r="K36" i="133"/>
  <c r="J35" i="133"/>
  <c r="N33" i="133"/>
  <c r="L36" i="133"/>
  <c r="C40" i="133"/>
  <c r="C34" i="133"/>
  <c r="K35" i="133"/>
  <c r="H40" i="133"/>
  <c r="N36" i="133"/>
  <c r="H33" i="133"/>
  <c r="C38" i="133"/>
  <c r="C32" i="133"/>
  <c r="K34" i="133"/>
  <c r="N39" i="133"/>
  <c r="H36" i="133"/>
  <c r="N32" i="133"/>
  <c r="L39" i="133"/>
  <c r="I37" i="133"/>
  <c r="L35" i="133"/>
  <c r="C32" i="132"/>
  <c r="F37" i="132"/>
  <c r="I38" i="132"/>
  <c r="F40" i="132"/>
  <c r="I41" i="132"/>
  <c r="C38" i="132"/>
  <c r="I34" i="132"/>
  <c r="G37" i="132"/>
  <c r="L39" i="132"/>
  <c r="L35" i="132"/>
  <c r="F32" i="132"/>
  <c r="D40" i="132"/>
  <c r="J38" i="132"/>
  <c r="L37" i="132"/>
  <c r="I35" i="132"/>
  <c r="L33" i="132"/>
  <c r="C35" i="132"/>
  <c r="L36" i="132"/>
  <c r="C41" i="132"/>
  <c r="I37" i="132"/>
  <c r="I33" i="132"/>
  <c r="G34" i="132"/>
  <c r="L38" i="132"/>
  <c r="F35" i="132"/>
  <c r="E41" i="132"/>
  <c r="D37" i="132"/>
  <c r="D36" i="132"/>
  <c r="I39" i="132"/>
  <c r="I32" i="132"/>
  <c r="C39" i="132"/>
  <c r="L40" i="132"/>
  <c r="L32" i="132"/>
  <c r="I40" i="132"/>
  <c r="I36" i="132"/>
  <c r="C33" i="132"/>
  <c r="L41" i="132"/>
  <c r="F38" i="132"/>
  <c r="L34" i="132"/>
  <c r="E39" i="132"/>
  <c r="J36" i="132"/>
  <c r="M38" i="133"/>
  <c r="G41" i="133"/>
  <c r="G38" i="133"/>
  <c r="G35" i="133"/>
  <c r="G32" i="133"/>
  <c r="M40" i="133"/>
  <c r="M37" i="133"/>
  <c r="M34" i="133"/>
  <c r="L34" i="133"/>
  <c r="J40" i="133"/>
  <c r="J34" i="133"/>
  <c r="G40" i="133"/>
  <c r="G37" i="133"/>
  <c r="G34" i="133"/>
  <c r="L41" i="133"/>
  <c r="L38" i="133"/>
  <c r="I39" i="133"/>
  <c r="I36" i="133"/>
  <c r="I33" i="133"/>
  <c r="L33" i="133"/>
  <c r="J39" i="133"/>
  <c r="J33" i="133"/>
  <c r="M39" i="133"/>
  <c r="M36" i="133"/>
  <c r="M33" i="133"/>
  <c r="C39" i="133"/>
  <c r="C36" i="133"/>
  <c r="C33" i="133"/>
  <c r="L32" i="133"/>
  <c r="J38" i="133"/>
  <c r="J32" i="133"/>
  <c r="N40" i="133"/>
  <c r="N37" i="133"/>
  <c r="N34" i="133"/>
  <c r="K42" i="133"/>
  <c r="K41" i="133"/>
  <c r="K38" i="133"/>
  <c r="G39" i="133"/>
  <c r="G36" i="133"/>
  <c r="G33" i="133"/>
  <c r="L40" i="133"/>
  <c r="L37" i="133"/>
  <c r="I41" i="133"/>
  <c r="I38" i="133"/>
  <c r="I35" i="133"/>
  <c r="I32" i="133"/>
  <c r="K40" i="133"/>
  <c r="K33" i="133"/>
  <c r="J37" i="133"/>
  <c r="M41" i="133"/>
  <c r="M35" i="133"/>
  <c r="M32" i="133"/>
  <c r="M36" i="132"/>
  <c r="K38" i="132"/>
  <c r="G36" i="132"/>
  <c r="M40" i="132"/>
  <c r="M37" i="132"/>
  <c r="M34" i="132"/>
  <c r="K39" i="132"/>
  <c r="K34" i="132"/>
  <c r="D41" i="132"/>
  <c r="J37" i="132"/>
  <c r="D33" i="132"/>
  <c r="E38" i="132"/>
  <c r="M39" i="132"/>
  <c r="M33" i="132"/>
  <c r="K41" i="132"/>
  <c r="K33" i="132"/>
  <c r="G39" i="132"/>
  <c r="G33" i="132"/>
  <c r="K37" i="132"/>
  <c r="J39" i="132"/>
  <c r="J35" i="132"/>
  <c r="J34" i="132"/>
  <c r="M41" i="132"/>
  <c r="M38" i="132"/>
  <c r="M35" i="132"/>
  <c r="M32" i="132"/>
  <c r="K40" i="132"/>
  <c r="K35" i="132"/>
  <c r="K32" i="132"/>
  <c r="D39" i="132"/>
  <c r="D35" i="132"/>
  <c r="K36" i="132"/>
  <c r="J33" i="132"/>
  <c r="C40" i="132"/>
  <c r="C37" i="132"/>
  <c r="C34" i="132"/>
  <c r="G41" i="132"/>
  <c r="G38" i="132"/>
  <c r="G35" i="132"/>
  <c r="G32" i="132"/>
  <c r="F39" i="132"/>
  <c r="F36" i="132"/>
  <c r="F33" i="132"/>
  <c r="E40" i="132"/>
  <c r="E35" i="132"/>
  <c r="E32" i="132"/>
  <c r="D38" i="132"/>
  <c r="D34" i="132"/>
  <c r="J41" i="132"/>
  <c r="D32" i="132"/>
  <c r="D18" i="84"/>
  <c r="E18" i="84"/>
  <c r="F18" i="84"/>
  <c r="G18" i="84"/>
  <c r="H18" i="84"/>
  <c r="I18" i="84"/>
  <c r="J18" i="84"/>
  <c r="K18" i="84"/>
  <c r="L18" i="84"/>
  <c r="M18" i="84"/>
  <c r="N18" i="84"/>
  <c r="E5" i="118"/>
  <c r="D5" i="118"/>
  <c r="C5" i="118"/>
  <c r="F5" i="117"/>
  <c r="E5" i="117"/>
  <c r="D5" i="117"/>
  <c r="C5" i="117"/>
  <c r="C20" i="84" l="1"/>
  <c r="D20" i="84"/>
  <c r="E20" i="84"/>
  <c r="F20" i="84"/>
  <c r="G20" i="84"/>
  <c r="H20" i="84"/>
  <c r="I20" i="84"/>
  <c r="J20" i="84"/>
  <c r="K20" i="84"/>
  <c r="L20" i="84"/>
  <c r="M20" i="84"/>
  <c r="N20" i="84"/>
  <c r="C21" i="84"/>
  <c r="D21" i="84"/>
  <c r="E21" i="84"/>
  <c r="F21" i="84"/>
  <c r="G21" i="84"/>
  <c r="H21" i="84"/>
  <c r="I21" i="84"/>
  <c r="J21" i="84"/>
  <c r="K21" i="84"/>
  <c r="L21" i="84"/>
  <c r="M21" i="84"/>
  <c r="N21" i="84"/>
  <c r="C22" i="84"/>
  <c r="D22" i="84"/>
  <c r="E22" i="84"/>
  <c r="F22" i="84"/>
  <c r="G22" i="84"/>
  <c r="H22" i="84"/>
  <c r="I22" i="84"/>
  <c r="J22" i="84"/>
  <c r="K22" i="84"/>
  <c r="L22" i="84"/>
  <c r="M22" i="84"/>
  <c r="N22" i="84"/>
  <c r="C23" i="84"/>
  <c r="D23" i="84"/>
  <c r="E23" i="84"/>
  <c r="F23" i="84"/>
  <c r="G23" i="84"/>
  <c r="H23" i="84"/>
  <c r="I23" i="84"/>
  <c r="J23" i="84"/>
  <c r="K23" i="84"/>
  <c r="L23" i="84"/>
  <c r="M23" i="84"/>
  <c r="N23" i="84"/>
  <c r="C24" i="84"/>
  <c r="D24" i="84"/>
  <c r="E24" i="84"/>
  <c r="F24" i="84"/>
  <c r="G24" i="84"/>
  <c r="H24" i="84"/>
  <c r="I24" i="84"/>
  <c r="J24" i="84"/>
  <c r="K24" i="84"/>
  <c r="L24" i="84"/>
  <c r="M24" i="84"/>
  <c r="N24" i="84"/>
  <c r="C25" i="84"/>
  <c r="D25" i="84"/>
  <c r="E25" i="84"/>
  <c r="F25" i="84"/>
  <c r="G25" i="84"/>
  <c r="H25" i="84"/>
  <c r="I25" i="84"/>
  <c r="J25" i="84"/>
  <c r="K25" i="84"/>
  <c r="L25" i="84"/>
  <c r="M25" i="84"/>
  <c r="N25" i="84"/>
  <c r="C26" i="84"/>
  <c r="D26" i="84"/>
  <c r="E26" i="84"/>
  <c r="F26" i="84"/>
  <c r="G26" i="84"/>
  <c r="H26" i="84"/>
  <c r="I26" i="84"/>
  <c r="J26" i="84"/>
  <c r="K26" i="84"/>
  <c r="L26" i="84"/>
  <c r="M26" i="84"/>
  <c r="N26" i="84"/>
  <c r="C29" i="84"/>
  <c r="D29" i="84"/>
  <c r="E29" i="84"/>
  <c r="F29" i="84"/>
  <c r="G29" i="84"/>
  <c r="H29" i="84"/>
  <c r="I29" i="84"/>
  <c r="J29" i="84"/>
  <c r="K29" i="84"/>
  <c r="L29" i="84"/>
  <c r="M29" i="84"/>
  <c r="N29" i="84"/>
  <c r="C30" i="84"/>
  <c r="C42" i="84" s="1"/>
  <c r="D30" i="84"/>
  <c r="D42" i="84" s="1"/>
  <c r="E30" i="84"/>
  <c r="E42" i="84" s="1"/>
  <c r="I30" i="84"/>
  <c r="I42" i="84" s="1"/>
  <c r="F30" i="84" l="1"/>
  <c r="F42" i="84" s="1"/>
  <c r="G30" i="84"/>
  <c r="G42" i="84" s="1"/>
  <c r="K30" i="84"/>
  <c r="K42" i="84" s="1"/>
  <c r="J30" i="84"/>
  <c r="J42" i="84" s="1"/>
  <c r="L30" i="84"/>
  <c r="L42" i="84" s="1"/>
  <c r="H30" i="84"/>
  <c r="H42" i="84" s="1"/>
  <c r="D34" i="84"/>
  <c r="M30" i="84"/>
  <c r="M42" i="84" s="1"/>
  <c r="E35" i="84"/>
  <c r="C37" i="84"/>
  <c r="I35" i="84"/>
  <c r="C33" i="84"/>
  <c r="I41" i="84"/>
  <c r="C38" i="84"/>
  <c r="I34" i="84"/>
  <c r="C34" i="84"/>
  <c r="I33" i="84"/>
  <c r="I32" i="84"/>
  <c r="E41" i="84"/>
  <c r="E37" i="84"/>
  <c r="E36" i="84"/>
  <c r="K34" i="84"/>
  <c r="E34" i="84"/>
  <c r="E33" i="84"/>
  <c r="E32" i="84"/>
  <c r="C41" i="84"/>
  <c r="C36" i="84"/>
  <c r="C32" i="84"/>
  <c r="D41" i="84"/>
  <c r="D37" i="84"/>
  <c r="D36" i="84"/>
  <c r="D35" i="84"/>
  <c r="D33" i="84"/>
  <c r="D32" i="84"/>
  <c r="I36" i="84"/>
  <c r="H32" i="84"/>
  <c r="G35" i="84"/>
  <c r="I37" i="84"/>
  <c r="C35" i="84"/>
  <c r="L41" i="84"/>
  <c r="F37" i="84"/>
  <c r="F36" i="84"/>
  <c r="F35" i="84"/>
  <c r="F33" i="84"/>
  <c r="F32" i="84"/>
  <c r="N30" i="84"/>
  <c r="N42" i="84" s="1"/>
  <c r="C18" i="84"/>
  <c r="F34" i="84" l="1"/>
  <c r="F41" i="84"/>
  <c r="G32" i="84"/>
  <c r="K37" i="84"/>
  <c r="H37" i="84"/>
  <c r="G33" i="84"/>
  <c r="G34" i="84"/>
  <c r="K36" i="84"/>
  <c r="K41" i="84"/>
  <c r="K32" i="84"/>
  <c r="K35" i="84"/>
  <c r="H34" i="84"/>
  <c r="K33" i="84"/>
  <c r="H41" i="84"/>
  <c r="H33" i="84"/>
  <c r="J34" i="84"/>
  <c r="J37" i="84"/>
  <c r="H35" i="84"/>
  <c r="G36" i="84"/>
  <c r="G41" i="84"/>
  <c r="H36" i="84"/>
  <c r="G37" i="84"/>
  <c r="J36" i="84"/>
  <c r="L34" i="84"/>
  <c r="L32" i="84"/>
  <c r="J33" i="84"/>
  <c r="J41" i="84"/>
  <c r="M33" i="84"/>
  <c r="J35" i="84"/>
  <c r="L33" i="84"/>
  <c r="J32" i="84"/>
  <c r="L36" i="84"/>
  <c r="L37" i="84"/>
  <c r="L35" i="84"/>
  <c r="M36" i="84"/>
  <c r="M35" i="84"/>
  <c r="M34" i="84"/>
  <c r="M37" i="84"/>
  <c r="M32" i="84"/>
  <c r="M41" i="84"/>
  <c r="N33" i="84"/>
  <c r="N37" i="84"/>
  <c r="N34" i="84"/>
  <c r="N35" i="84"/>
  <c r="N32" i="84"/>
  <c r="N36" i="84"/>
  <c r="N41" i="84"/>
</calcChain>
</file>

<file path=xl/sharedStrings.xml><?xml version="1.0" encoding="utf-8"?>
<sst xmlns="http://schemas.openxmlformats.org/spreadsheetml/2006/main" count="220" uniqueCount="44">
  <si>
    <t>Прочее</t>
  </si>
  <si>
    <t>Облигации резидентов</t>
  </si>
  <si>
    <t>Облигации нерезидентов</t>
  </si>
  <si>
    <t>Акции нерезидентов</t>
  </si>
  <si>
    <t>Денежные средства и депозиты</t>
  </si>
  <si>
    <t>IV кв.</t>
  </si>
  <si>
    <t>средний размер счета (брокерский)</t>
  </si>
  <si>
    <t>средний размер счета (ДУ)</t>
  </si>
  <si>
    <t>Источник: Банк России.</t>
  </si>
  <si>
    <t>ИТОГО</t>
  </si>
  <si>
    <t>Паи, доли нерезидентов</t>
  </si>
  <si>
    <t>Паи, доли резидентов</t>
  </si>
  <si>
    <t>Акции резидентов привилегированные</t>
  </si>
  <si>
    <t>Акции резидентов обыкновенные</t>
  </si>
  <si>
    <t>млрд руб.</t>
  </si>
  <si>
    <t>доли, %</t>
  </si>
  <si>
    <t>Облигации иностранных эмитентов</t>
  </si>
  <si>
    <t>Российские акции</t>
  </si>
  <si>
    <t>Иностранные акции</t>
  </si>
  <si>
    <t>Депозитарные расписки</t>
  </si>
  <si>
    <t>Госуд. и муниц. облигации</t>
  </si>
  <si>
    <t>Источники: Банк России.</t>
  </si>
  <si>
    <t>брокерские</t>
  </si>
  <si>
    <t>ДУ</t>
  </si>
  <si>
    <t>все счета</t>
  </si>
  <si>
    <t>Примечание. С 31.12.2021 в категории "Прочее" отражаются в том числе опционы и драгметаллы, учитываемые у профучастников - НФО.</t>
  </si>
  <si>
    <t>Прочее (в т.ч. векселя, КСУ, опционы, драгметаллы в НФО)</t>
  </si>
  <si>
    <t>Количество ИИС (млн ед.)</t>
  </si>
  <si>
    <t>Активы ИИС (млрд руб.)</t>
  </si>
  <si>
    <t>III кв.</t>
  </si>
  <si>
    <t>I кв.</t>
  </si>
  <si>
    <t>II кв.</t>
  </si>
  <si>
    <t>1к23</t>
  </si>
  <si>
    <t>2к23</t>
  </si>
  <si>
    <t>Нетто-взносы на ИИС (млрд руб.)</t>
  </si>
  <si>
    <t>Соотношение закрытых и открытых ИИС за квартал (%)</t>
  </si>
  <si>
    <t>Динамика среднего размера ИИС (тыс. руб.)</t>
  </si>
  <si>
    <t>всего</t>
  </si>
  <si>
    <t>3к23</t>
  </si>
  <si>
    <t>Паи нерезедентов</t>
  </si>
  <si>
    <t>Паи резидентов (ПИФ)</t>
  </si>
  <si>
    <t>Динамика структуры активов ИИС (%)</t>
  </si>
  <si>
    <t>Динамика структуры активов брокерских ИИС, %</t>
  </si>
  <si>
    <t>Динамика структуры активов ИИС в рамках ДУ,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</si>
</sst>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#,##0.0"/>
    <numFmt numFmtId="166" formatCode="0.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5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3" fontId="0" fillId="0" borderId="0" xfId="0" applyNumberFormat="1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/>
    <xf numFmtId="0" fontId="0" fillId="0" borderId="0" xfId="0" applyFill="1" applyBorder="1"/>
    <xf numFmtId="0" fontId="6" fillId="0" borderId="0" xfId="0" applyFont="1"/>
    <xf numFmtId="0" fontId="6" fillId="0" borderId="0" xfId="0" applyFont="1" applyFill="1"/>
    <xf numFmtId="9" fontId="6" fillId="0" borderId="0" xfId="6" applyFont="1" applyFill="1" applyBorder="1"/>
    <xf numFmtId="0" fontId="6" fillId="0" borderId="0" xfId="0" applyFont="1" applyFill="1" applyBorder="1"/>
    <xf numFmtId="9" fontId="4" fillId="0" borderId="0" xfId="6" applyFont="1"/>
    <xf numFmtId="166" fontId="4" fillId="0" borderId="0" xfId="6" applyNumberFormat="1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6" applyFont="1" applyAlignment="1"/>
    <xf numFmtId="3" fontId="3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8" fillId="0" borderId="0" xfId="0" applyFont="1"/>
    <xf numFmtId="0" fontId="9" fillId="0" borderId="0" xfId="10" applyFont="1"/>
    <xf numFmtId="0" fontId="10" fillId="0" borderId="0" xfId="0" applyFont="1"/>
    <xf numFmtId="0" fontId="10" fillId="0" borderId="0" xfId="0" applyFont="1" applyFill="1"/>
    <xf numFmtId="0" fontId="9" fillId="0" borderId="1" xfId="0" applyFont="1" applyFill="1" applyBorder="1"/>
    <xf numFmtId="0" fontId="9" fillId="0" borderId="1" xfId="0" applyFont="1" applyFill="1" applyBorder="1" applyAlignment="1">
      <alignment horizontal="center"/>
    </xf>
    <xf numFmtId="166" fontId="10" fillId="0" borderId="1" xfId="0" applyNumberFormat="1" applyFont="1" applyFill="1" applyBorder="1"/>
    <xf numFmtId="17" fontId="10" fillId="0" borderId="1" xfId="0" applyNumberFormat="1" applyFont="1" applyBorder="1" applyAlignment="1">
      <alignment horizontal="left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165" fontId="10" fillId="2" borderId="1" xfId="0" applyNumberFormat="1" applyFont="1" applyFill="1" applyBorder="1"/>
    <xf numFmtId="0" fontId="9" fillId="0" borderId="0" xfId="0" applyFont="1"/>
    <xf numFmtId="3" fontId="10" fillId="2" borderId="1" xfId="0" applyNumberFormat="1" applyFont="1" applyFill="1" applyBorder="1"/>
    <xf numFmtId="1" fontId="10" fillId="0" borderId="1" xfId="0" applyNumberFormat="1" applyFont="1" applyFill="1" applyBorder="1"/>
    <xf numFmtId="0" fontId="10" fillId="0" borderId="1" xfId="0" applyFont="1" applyBorder="1"/>
    <xf numFmtId="166" fontId="10" fillId="0" borderId="1" xfId="0" applyNumberFormat="1" applyFont="1" applyBorder="1"/>
    <xf numFmtId="165" fontId="10" fillId="0" borderId="1" xfId="0" applyNumberFormat="1" applyFont="1" applyBorder="1"/>
    <xf numFmtId="0" fontId="8" fillId="0" borderId="0" xfId="0" applyFont="1" applyAlignment="1">
      <alignment horizontal="left"/>
    </xf>
    <xf numFmtId="9" fontId="10" fillId="0" borderId="0" xfId="6" applyFont="1"/>
    <xf numFmtId="0" fontId="10" fillId="0" borderId="1" xfId="0" applyFont="1" applyFill="1" applyBorder="1" applyAlignment="1">
      <alignment horizontal="left"/>
    </xf>
    <xf numFmtId="0" fontId="10" fillId="0" borderId="0" xfId="0" applyFont="1" applyFill="1" applyBorder="1"/>
    <xf numFmtId="3" fontId="10" fillId="0" borderId="0" xfId="0" applyNumberFormat="1" applyFont="1" applyFill="1" applyBorder="1" applyAlignment="1">
      <alignment horizontal="left"/>
    </xf>
    <xf numFmtId="165" fontId="11" fillId="0" borderId="0" xfId="0" applyNumberFormat="1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3" fontId="12" fillId="0" borderId="2" xfId="0" applyNumberFormat="1" applyFont="1" applyFill="1" applyBorder="1" applyAlignment="1">
      <alignment horizontal="left" wrapText="1"/>
    </xf>
    <xf numFmtId="1" fontId="10" fillId="0" borderId="2" xfId="0" applyNumberFormat="1" applyFont="1" applyFill="1" applyBorder="1"/>
    <xf numFmtId="3" fontId="12" fillId="0" borderId="1" xfId="0" applyNumberFormat="1" applyFont="1" applyFill="1" applyBorder="1" applyAlignment="1">
      <alignment horizontal="left" wrapText="1"/>
    </xf>
    <xf numFmtId="17" fontId="12" fillId="0" borderId="1" xfId="0" applyNumberFormat="1" applyFont="1" applyBorder="1" applyAlignment="1">
      <alignment horizontal="left"/>
    </xf>
    <xf numFmtId="17" fontId="12" fillId="0" borderId="0" xfId="0" applyNumberFormat="1" applyFont="1" applyAlignment="1">
      <alignment horizontal="left"/>
    </xf>
    <xf numFmtId="1" fontId="10" fillId="2" borderId="1" xfId="6" applyNumberFormat="1" applyFont="1" applyFill="1" applyBorder="1"/>
    <xf numFmtId="0" fontId="10" fillId="0" borderId="0" xfId="10" applyFont="1"/>
    <xf numFmtId="1" fontId="10" fillId="0" borderId="1" xfId="0" applyNumberFormat="1" applyFont="1" applyBorder="1"/>
    <xf numFmtId="166" fontId="10" fillId="0" borderId="1" xfId="0" applyNumberFormat="1" applyFont="1" applyBorder="1" applyAlignment="1">
      <alignment wrapText="1"/>
    </xf>
    <xf numFmtId="166" fontId="0" fillId="0" borderId="0" xfId="0" applyNumberFormat="1"/>
  </cellXfs>
  <cellStyles count="11">
    <cellStyle name="Normal 13 2" xfId="10"/>
    <cellStyle name="Обычный" xfId="0" builtinId="0"/>
    <cellStyle name="Обычный 2" xfId="3"/>
    <cellStyle name="Обычный 2 4 3 2 2" xfId="2"/>
    <cellStyle name="Обычный 2 8" xfId="1"/>
    <cellStyle name="Обычный 2 9" xfId="5"/>
    <cellStyle name="Обычный 8" xfId="8"/>
    <cellStyle name="Процентный" xfId="6" builtinId="5"/>
    <cellStyle name="Процентный 2" xfId="7"/>
    <cellStyle name="Процентный 3" xfId="9"/>
    <cellStyle name="Финансовый 8" xf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29651941097724E-3"/>
          <c:y val="4.5292763157894725E-2"/>
          <c:w val="0.95447272507396408"/>
          <c:h val="0.763582602339181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'1'!$B$6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'1'!$C$4:$H$4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1к23</c:v>
                </c:pt>
                <c:pt idx="4">
                  <c:v>2к23</c:v>
                </c:pt>
                <c:pt idx="5">
                  <c:v>3к23</c:v>
                </c:pt>
              </c:strCache>
            </c:strRef>
          </c:cat>
          <c:val>
            <c:numRef>
              <c:f>'1'!$C$6:$H$6</c:f>
              <c:numCache>
                <c:formatCode>0.0</c:formatCode>
                <c:ptCount val="6"/>
                <c:pt idx="0">
                  <c:v>3.055247</c:v>
                </c:pt>
                <c:pt idx="1">
                  <c:v>4.3163819999999999</c:v>
                </c:pt>
                <c:pt idx="2">
                  <c:v>4.7889989999999996</c:v>
                </c:pt>
                <c:pt idx="3">
                  <c:v>4.9379119999999999</c:v>
                </c:pt>
                <c:pt idx="4">
                  <c:v>5.1940900000000001</c:v>
                </c:pt>
                <c:pt idx="5">
                  <c:v>5.3396940000000006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18-4824-88D0-C22C59C023AF}"/>
            </c:ext>
          </c:extLst>
        </c:ser>
        <c:ser>
          <c:idx val="1"/>
          <c:order val="1"/>
          <c:tx>
            <c:strRef>
              <c:f>'1'!$B$7</c:f>
              <c:strCache>
                <c:ptCount val="1"/>
                <c:pt idx="0">
                  <c:v>ДУ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'1'!$C$4:$H$4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1к23</c:v>
                </c:pt>
                <c:pt idx="4">
                  <c:v>2к23</c:v>
                </c:pt>
                <c:pt idx="5">
                  <c:v>3к23</c:v>
                </c:pt>
              </c:strCache>
            </c:strRef>
          </c:cat>
          <c:val>
            <c:numRef>
              <c:f>'1'!$C$7:$H$7</c:f>
              <c:numCache>
                <c:formatCode>0.0</c:formatCode>
                <c:ptCount val="6"/>
                <c:pt idx="0">
                  <c:v>0.40150799999999998</c:v>
                </c:pt>
                <c:pt idx="1">
                  <c:v>0.51322199999999996</c:v>
                </c:pt>
                <c:pt idx="2">
                  <c:v>0.43704599999999999</c:v>
                </c:pt>
                <c:pt idx="3">
                  <c:v>0.40961700000000001</c:v>
                </c:pt>
                <c:pt idx="4">
                  <c:v>0.40595399999999998</c:v>
                </c:pt>
                <c:pt idx="5">
                  <c:v>0.37829700000000005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18-4824-88D0-C22C59C02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4690760"/>
        <c:axId val="1284690368"/>
      </c:barChart>
      <c:lineChart>
        <c:grouping val="standard"/>
        <c:varyColors val="0"/>
        <c:ser>
          <c:idx val="4"/>
          <c:order val="2"/>
          <c:tx>
            <c:strRef>
              <c:f>'1'!$B$5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'1'!$C$5:$H$5</c:f>
              <c:numCache>
                <c:formatCode>0.0</c:formatCode>
                <c:ptCount val="6"/>
                <c:pt idx="0">
                  <c:v>3.4567550000000002</c:v>
                </c:pt>
                <c:pt idx="1">
                  <c:v>4.8296039999999998</c:v>
                </c:pt>
                <c:pt idx="2">
                  <c:v>5.2260449999999992</c:v>
                </c:pt>
                <c:pt idx="3">
                  <c:v>5.3475289999999998</c:v>
                </c:pt>
                <c:pt idx="4">
                  <c:v>5.6000440000000005</c:v>
                </c:pt>
                <c:pt idx="5">
                  <c:v>5.7179910000000005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18-4824-88D0-C22C59C02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4690760"/>
        <c:axId val="1284690368"/>
      </c:lineChart>
      <c:catAx>
        <c:axId val="1284690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284690368"/>
        <c:crosses val="autoZero"/>
        <c:auto val="1"/>
        <c:lblAlgn val="ctr"/>
        <c:lblOffset val="100"/>
        <c:tickLblSkip val="1"/>
        <c:noMultiLvlLbl val="0"/>
      </c:catAx>
      <c:valAx>
        <c:axId val="1284690368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284690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86211512717533E-2"/>
          <c:y val="5.4576388888888876E-2"/>
          <c:w val="0.90561378848728236"/>
          <c:h val="0.77750804093567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'2'!$B$6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'2'!$C$4:$H$4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1к23</c:v>
                </c:pt>
                <c:pt idx="4">
                  <c:v>2к23</c:v>
                </c:pt>
                <c:pt idx="5">
                  <c:v>3к23</c:v>
                </c:pt>
              </c:strCache>
            </c:strRef>
          </c:cat>
          <c:val>
            <c:numRef>
              <c:f>'2'!$C$6:$H$6</c:f>
              <c:numCache>
                <c:formatCode>0</c:formatCode>
                <c:ptCount val="6"/>
                <c:pt idx="0">
                  <c:v>270.01529947195598</c:v>
                </c:pt>
                <c:pt idx="1">
                  <c:v>423.73882215936601</c:v>
                </c:pt>
                <c:pt idx="2">
                  <c:v>353.89718218822316</c:v>
                </c:pt>
                <c:pt idx="3">
                  <c:v>385.76416517810861</c:v>
                </c:pt>
                <c:pt idx="4">
                  <c:v>417.48330797564165</c:v>
                </c:pt>
                <c:pt idx="5">
                  <c:v>439.55864087152099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5C-46CF-8A3D-88955A3B4D5D}"/>
            </c:ext>
          </c:extLst>
        </c:ser>
        <c:ser>
          <c:idx val="1"/>
          <c:order val="1"/>
          <c:tx>
            <c:strRef>
              <c:f>'2'!$B$7</c:f>
              <c:strCache>
                <c:ptCount val="1"/>
                <c:pt idx="0">
                  <c:v>ДУ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'2'!$C$4:$H$4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1к23</c:v>
                </c:pt>
                <c:pt idx="4">
                  <c:v>2к23</c:v>
                </c:pt>
                <c:pt idx="5">
                  <c:v>3к23</c:v>
                </c:pt>
              </c:strCache>
            </c:strRef>
          </c:cat>
          <c:val>
            <c:numRef>
              <c:f>'2'!$C$7:$H$7</c:f>
              <c:numCache>
                <c:formatCode>0</c:formatCode>
                <c:ptCount val="6"/>
                <c:pt idx="0">
                  <c:v>105.605509574602</c:v>
                </c:pt>
                <c:pt idx="1">
                  <c:v>127.35032023760201</c:v>
                </c:pt>
                <c:pt idx="2">
                  <c:v>91.952731067952882</c:v>
                </c:pt>
                <c:pt idx="3">
                  <c:v>84.395532266261995</c:v>
                </c:pt>
                <c:pt idx="4">
                  <c:v>85.596359155101524</c:v>
                </c:pt>
                <c:pt idx="5">
                  <c:v>79.358759333500004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4693896"/>
        <c:axId val="1284694680"/>
      </c:barChart>
      <c:lineChart>
        <c:grouping val="standard"/>
        <c:varyColors val="0"/>
        <c:ser>
          <c:idx val="4"/>
          <c:order val="2"/>
          <c:tx>
            <c:strRef>
              <c:f>'2'!$B$5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'2'!$C$5:$H$5</c:f>
              <c:numCache>
                <c:formatCode>0</c:formatCode>
                <c:ptCount val="6"/>
                <c:pt idx="0">
                  <c:v>375.62080904655795</c:v>
                </c:pt>
                <c:pt idx="1">
                  <c:v>551.08914239696799</c:v>
                </c:pt>
                <c:pt idx="2">
                  <c:v>445.84991325617602</c:v>
                </c:pt>
                <c:pt idx="3">
                  <c:v>470.15969744437064</c:v>
                </c:pt>
                <c:pt idx="4">
                  <c:v>503.07966713074319</c:v>
                </c:pt>
                <c:pt idx="5">
                  <c:v>518.91740020502095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4693896"/>
        <c:axId val="1284694680"/>
      </c:lineChart>
      <c:catAx>
        <c:axId val="1284693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284694680"/>
        <c:crosses val="autoZero"/>
        <c:auto val="1"/>
        <c:lblAlgn val="ctr"/>
        <c:lblOffset val="100"/>
        <c:tickLblSkip val="1"/>
        <c:noMultiLvlLbl val="0"/>
      </c:catAx>
      <c:valAx>
        <c:axId val="1284694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284693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86211512717533E-2"/>
          <c:y val="5.4576388888888876E-2"/>
          <c:w val="0.90561378848728236"/>
          <c:h val="0.731089912280701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'3'!$B$6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'3'!$C$3:$N$4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'3'!$C$6:$N$6</c:f>
              <c:numCache>
                <c:formatCode>0</c:formatCode>
                <c:ptCount val="12"/>
                <c:pt idx="0">
                  <c:v>61.185981476749994</c:v>
                </c:pt>
                <c:pt idx="1">
                  <c:v>26.396085490019999</c:v>
                </c:pt>
                <c:pt idx="2">
                  <c:v>21.967309788399998</c:v>
                </c:pt>
                <c:pt idx="3">
                  <c:v>23.114644766359994</c:v>
                </c:pt>
                <c:pt idx="4">
                  <c:v>55.989008959829974</c:v>
                </c:pt>
                <c:pt idx="5">
                  <c:v>51.936283554049986</c:v>
                </c:pt>
                <c:pt idx="6">
                  <c:v>2.863436932639992</c:v>
                </c:pt>
                <c:pt idx="7">
                  <c:v>1.9200330276299957</c:v>
                </c:pt>
                <c:pt idx="8">
                  <c:v>30.849935157930002</c:v>
                </c:pt>
                <c:pt idx="9">
                  <c:v>-0.63399758152000973</c:v>
                </c:pt>
                <c:pt idx="10">
                  <c:v>9.6593679011472293</c:v>
                </c:pt>
                <c:pt idx="11">
                  <c:v>8.9038420744196998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5C-46CF-8A3D-88955A3B4D5D}"/>
            </c:ext>
          </c:extLst>
        </c:ser>
        <c:ser>
          <c:idx val="1"/>
          <c:order val="1"/>
          <c:tx>
            <c:strRef>
              <c:f>'3'!$B$7</c:f>
              <c:strCache>
                <c:ptCount val="1"/>
                <c:pt idx="0">
                  <c:v>ДУ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'3'!$C$3:$N$4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'3'!$C$7:$N$7</c:f>
              <c:numCache>
                <c:formatCode>0</c:formatCode>
                <c:ptCount val="12"/>
                <c:pt idx="0">
                  <c:v>15.68011213252</c:v>
                </c:pt>
                <c:pt idx="1">
                  <c:v>2.6071240490199981</c:v>
                </c:pt>
                <c:pt idx="2">
                  <c:v>1.2428522037999947</c:v>
                </c:pt>
                <c:pt idx="3">
                  <c:v>2.9768869572799987</c:v>
                </c:pt>
                <c:pt idx="4">
                  <c:v>-6.834038110569999</c:v>
                </c:pt>
                <c:pt idx="5">
                  <c:v>1.9262149403700013</c:v>
                </c:pt>
                <c:pt idx="6">
                  <c:v>5.1778671732600019</c:v>
                </c:pt>
                <c:pt idx="7">
                  <c:v>-5.6941575170700007</c:v>
                </c:pt>
                <c:pt idx="8">
                  <c:v>-4.8027289784500002</c:v>
                </c:pt>
                <c:pt idx="9">
                  <c:v>-6.4524344374000027</c:v>
                </c:pt>
                <c:pt idx="10">
                  <c:v>-3.7283721725199936</c:v>
                </c:pt>
                <c:pt idx="11">
                  <c:v>-6.409632379360005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4691544"/>
        <c:axId val="1284695464"/>
      </c:barChart>
      <c:lineChart>
        <c:grouping val="standard"/>
        <c:varyColors val="0"/>
        <c:ser>
          <c:idx val="4"/>
          <c:order val="2"/>
          <c:tx>
            <c:strRef>
              <c:f>'3'!$B$5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'3'!$C$5:$N$5</c:f>
              <c:numCache>
                <c:formatCode>0</c:formatCode>
                <c:ptCount val="12"/>
                <c:pt idx="0">
                  <c:v>76.866093609269996</c:v>
                </c:pt>
                <c:pt idx="1">
                  <c:v>29.003209539039997</c:v>
                </c:pt>
                <c:pt idx="2">
                  <c:v>23.210161992199993</c:v>
                </c:pt>
                <c:pt idx="3">
                  <c:v>26.091531723639992</c:v>
                </c:pt>
                <c:pt idx="4">
                  <c:v>49.154970849259975</c:v>
                </c:pt>
                <c:pt idx="5">
                  <c:v>53.862498494419988</c:v>
                </c:pt>
                <c:pt idx="6">
                  <c:v>8.041304105899993</c:v>
                </c:pt>
                <c:pt idx="7">
                  <c:v>-3.774124489440005</c:v>
                </c:pt>
                <c:pt idx="8">
                  <c:v>26.04720617948</c:v>
                </c:pt>
                <c:pt idx="9">
                  <c:v>-7.0864320189200125</c:v>
                </c:pt>
                <c:pt idx="10">
                  <c:v>5.9309957286272361</c:v>
                </c:pt>
                <c:pt idx="11">
                  <c:v>2.4942096950596948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4691544"/>
        <c:axId val="1284695464"/>
      </c:lineChart>
      <c:catAx>
        <c:axId val="1284691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284695464"/>
        <c:crosses val="autoZero"/>
        <c:auto val="1"/>
        <c:lblAlgn val="ctr"/>
        <c:lblOffset val="100"/>
        <c:tickLblSkip val="1"/>
        <c:noMultiLvlLbl val="0"/>
      </c:catAx>
      <c:valAx>
        <c:axId val="1284695464"/>
        <c:scaling>
          <c:orientation val="minMax"/>
          <c:max val="80"/>
          <c:min val="-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284691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13725490196093E-2"/>
          <c:y val="5.4800694444444444E-2"/>
          <c:w val="0.88428674717577527"/>
          <c:h val="0.67299780701754397"/>
        </c:manualLayout>
      </c:layout>
      <c:lineChart>
        <c:grouping val="standard"/>
        <c:varyColors val="0"/>
        <c:ser>
          <c:idx val="1"/>
          <c:order val="0"/>
          <c:tx>
            <c:strRef>
              <c:f>'4'!$B$8</c:f>
              <c:strCache>
                <c:ptCount val="1"/>
                <c:pt idx="0">
                  <c:v>все счета</c:v>
                </c:pt>
              </c:strCache>
            </c:strRef>
          </c:tx>
          <c:spPr>
            <a:ln w="9525">
              <a:solidFill>
                <a:schemeClr val="accent3"/>
              </a:solidFill>
              <a:prstDash val="dash"/>
            </a:ln>
          </c:spPr>
          <c:marker>
            <c:symbol val="triangle"/>
            <c:size val="5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multiLvlStrRef>
              <c:f>'4'!$C$4:$N$5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'4'!$C$8:$N$8</c:f>
              <c:numCache>
                <c:formatCode>0</c:formatCode>
                <c:ptCount val="12"/>
                <c:pt idx="0">
                  <c:v>10.98193615703153</c:v>
                </c:pt>
                <c:pt idx="1">
                  <c:v>17.800780587137282</c:v>
                </c:pt>
                <c:pt idx="2">
                  <c:v>21.578845149095525</c:v>
                </c:pt>
                <c:pt idx="3">
                  <c:v>20.13528518371983</c:v>
                </c:pt>
                <c:pt idx="4">
                  <c:v>20.765081397830684</c:v>
                </c:pt>
                <c:pt idx="5">
                  <c:v>48.733741212640311</c:v>
                </c:pt>
                <c:pt idx="6">
                  <c:v>88.250173907544422</c:v>
                </c:pt>
                <c:pt idx="7">
                  <c:v>77.1354407571</c:v>
                </c:pt>
                <c:pt idx="8">
                  <c:v>56.490650805201383</c:v>
                </c:pt>
                <c:pt idx="9">
                  <c:v>53.154896065700001</c:v>
                </c:pt>
                <c:pt idx="10">
                  <c:v>32.128175791827893</c:v>
                </c:pt>
                <c:pt idx="11">
                  <c:v>51.975537136879382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D-4846-A96A-79198EF6739D}"/>
            </c:ext>
          </c:extLst>
        </c:ser>
        <c:ser>
          <c:idx val="0"/>
          <c:order val="1"/>
          <c:tx>
            <c:strRef>
              <c:f>'4'!$B$6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ln w="9525">
              <a:prstDash val="dash"/>
            </a:ln>
          </c:spPr>
          <c:marker>
            <c:symbol val="square"/>
            <c:size val="5"/>
          </c:marker>
          <c:cat>
            <c:multiLvlStrRef>
              <c:f>'4'!$C$4:$N$5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'4'!$C$6:$N$6</c:f>
              <c:numCache>
                <c:formatCode>0</c:formatCode>
                <c:ptCount val="12"/>
                <c:pt idx="0">
                  <c:v>7.6195542253891606</c:v>
                </c:pt>
                <c:pt idx="1">
                  <c:v>12.57919912465098</c:v>
                </c:pt>
                <c:pt idx="2">
                  <c:v>15.682208348984705</c:v>
                </c:pt>
                <c:pt idx="3">
                  <c:v>15.326210780557586</c:v>
                </c:pt>
                <c:pt idx="4">
                  <c:v>16.550950243529748</c:v>
                </c:pt>
                <c:pt idx="5">
                  <c:v>45.875763079010127</c:v>
                </c:pt>
                <c:pt idx="6">
                  <c:v>71.294709319054704</c:v>
                </c:pt>
                <c:pt idx="7">
                  <c:v>57.209298825200001</c:v>
                </c:pt>
                <c:pt idx="8">
                  <c:v>39.065288393548606</c:v>
                </c:pt>
                <c:pt idx="9">
                  <c:v>38.705881394800002</c:v>
                </c:pt>
                <c:pt idx="10">
                  <c:v>26.044699229654121</c:v>
                </c:pt>
                <c:pt idx="11">
                  <c:v>40.829696018888143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D-4846-A96A-79198EF6739D}"/>
            </c:ext>
          </c:extLst>
        </c:ser>
        <c:ser>
          <c:idx val="2"/>
          <c:order val="2"/>
          <c:tx>
            <c:strRef>
              <c:f>'4'!$B$7</c:f>
              <c:strCache>
                <c:ptCount val="1"/>
                <c:pt idx="0">
                  <c:v>ДУ</c:v>
                </c:pt>
              </c:strCache>
            </c:strRef>
          </c:tx>
          <c:spPr>
            <a:ln w="9525">
              <a:solidFill>
                <a:schemeClr val="accent2"/>
              </a:solidFill>
              <a:prstDash val="dash"/>
            </a:ln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dash"/>
              </a:ln>
            </c:spPr>
          </c:marker>
          <c:val>
            <c:numRef>
              <c:f>'4'!$C$7:$N$7</c:f>
              <c:numCache>
                <c:formatCode>0</c:formatCode>
                <c:ptCount val="12"/>
                <c:pt idx="0">
                  <c:v>28.210580964646919</c:v>
                </c:pt>
                <c:pt idx="1">
                  <c:v>61.961233847436439</c:v>
                </c:pt>
                <c:pt idx="2">
                  <c:v>65.296446326643348</c:v>
                </c:pt>
                <c:pt idx="3">
                  <c:v>54.143316301302121</c:v>
                </c:pt>
                <c:pt idx="4">
                  <c:v>39.05003625815808</c:v>
                </c:pt>
                <c:pt idx="5">
                  <c:v>89.340006839307364</c:v>
                </c:pt>
                <c:pt idx="6">
                  <c:v>280.80556936847341</c:v>
                </c:pt>
                <c:pt idx="7">
                  <c:v>298.22144288570001</c:v>
                </c:pt>
                <c:pt idx="8">
                  <c:v>327.72536687631026</c:v>
                </c:pt>
                <c:pt idx="9">
                  <c:v>255.7992119239</c:v>
                </c:pt>
                <c:pt idx="10">
                  <c:v>177.31236597569693</c:v>
                </c:pt>
                <c:pt idx="11">
                  <c:v>232.74341856657009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4-4D79-8D44-E70DE7D0C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4695856"/>
        <c:axId val="1284696248"/>
      </c:lineChart>
      <c:catAx>
        <c:axId val="1284695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1284696248"/>
        <c:crosses val="autoZero"/>
        <c:auto val="1"/>
        <c:lblAlgn val="ctr"/>
        <c:lblOffset val="100"/>
        <c:noMultiLvlLbl val="0"/>
      </c:catAx>
      <c:valAx>
        <c:axId val="1284696248"/>
        <c:scaling>
          <c:orientation val="minMax"/>
        </c:scaling>
        <c:delete val="0"/>
        <c:axPos val="l"/>
        <c:majorGridlines>
          <c:spPr>
            <a:ln w="9525"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12846958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1599999999999992E-2"/>
          <c:y val="0.85282083333333336"/>
          <c:w val="0.82024698795180728"/>
          <c:h val="5.8639985380116957E-2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13725490196093E-2"/>
          <c:y val="5.4800694444444444E-2"/>
          <c:w val="0.88428674717577527"/>
          <c:h val="0.67299780701754397"/>
        </c:manualLayout>
      </c:layout>
      <c:lineChart>
        <c:grouping val="standard"/>
        <c:varyColors val="0"/>
        <c:ser>
          <c:idx val="1"/>
          <c:order val="0"/>
          <c:tx>
            <c:strRef>
              <c:f>'5'!$B$7</c:f>
              <c:strCache>
                <c:ptCount val="1"/>
                <c:pt idx="0">
                  <c:v>средний размер счета (ДУ)</c:v>
                </c:pt>
              </c:strCache>
            </c:strRef>
          </c:tx>
          <c:spPr>
            <a:ln w="9525">
              <a:prstDash val="dash"/>
            </a:ln>
          </c:spPr>
          <c:marker>
            <c:symbol val="triangle"/>
            <c:size val="5"/>
            <c:spPr>
              <a:ln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'5'!$C$4:$N$5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'5'!$C$7:$N$7</c:f>
              <c:numCache>
                <c:formatCode>0</c:formatCode>
                <c:ptCount val="12"/>
                <c:pt idx="0">
                  <c:v>263.022180316711</c:v>
                </c:pt>
                <c:pt idx="1">
                  <c:v>260.92996808450863</c:v>
                </c:pt>
                <c:pt idx="2">
                  <c:v>257.73476763134835</c:v>
                </c:pt>
                <c:pt idx="3">
                  <c:v>256.30229317499709</c:v>
                </c:pt>
                <c:pt idx="4">
                  <c:v>248.13885655252895</c:v>
                </c:pt>
                <c:pt idx="5">
                  <c:v>210.16893920394639</c:v>
                </c:pt>
                <c:pt idx="6">
                  <c:v>210.49493256549843</c:v>
                </c:pt>
                <c:pt idx="7">
                  <c:v>199.20423976365149</c:v>
                </c:pt>
                <c:pt idx="8">
                  <c:v>210.39600194934374</c:v>
                </c:pt>
                <c:pt idx="9">
                  <c:v>206.03522833874572</c:v>
                </c:pt>
                <c:pt idx="10">
                  <c:v>210.85236050168621</c:v>
                </c:pt>
                <c:pt idx="11">
                  <c:v>209.77898141803928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D-4846-A96A-79198EF6739D}"/>
            </c:ext>
          </c:extLst>
        </c:ser>
        <c:ser>
          <c:idx val="0"/>
          <c:order val="1"/>
          <c:tx>
            <c:strRef>
              <c:f>'5'!$B$6</c:f>
              <c:strCache>
                <c:ptCount val="1"/>
                <c:pt idx="0">
                  <c:v>средний размер счета (брокерский)</c:v>
                </c:pt>
              </c:strCache>
            </c:strRef>
          </c:tx>
          <c:spPr>
            <a:ln w="9525">
              <a:prstDash val="dash"/>
            </a:ln>
          </c:spPr>
          <c:marker>
            <c:symbol val="square"/>
            <c:size val="5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'5'!$C$4:$N$5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'5'!$C$6:$N$6</c:f>
              <c:numCache>
                <c:formatCode>0</c:formatCode>
                <c:ptCount val="12"/>
                <c:pt idx="0">
                  <c:v>88.37756799105145</c:v>
                </c:pt>
                <c:pt idx="1">
                  <c:v>90.495563535694941</c:v>
                </c:pt>
                <c:pt idx="2">
                  <c:v>92.830401722367981</c:v>
                </c:pt>
                <c:pt idx="3">
                  <c:v>92.136517124213299</c:v>
                </c:pt>
                <c:pt idx="4">
                  <c:v>98.169907612293358</c:v>
                </c:pt>
                <c:pt idx="5">
                  <c:v>84.356468999919144</c:v>
                </c:pt>
                <c:pt idx="6">
                  <c:v>69.946211227819731</c:v>
                </c:pt>
                <c:pt idx="7">
                  <c:v>64.633085916360614</c:v>
                </c:pt>
                <c:pt idx="8">
                  <c:v>73.897944474037928</c:v>
                </c:pt>
                <c:pt idx="9">
                  <c:v>78.208213268150786</c:v>
                </c:pt>
                <c:pt idx="10">
                  <c:v>80.376602634078651</c:v>
                </c:pt>
                <c:pt idx="11">
                  <c:v>82.319069383286944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D-4846-A96A-79198EF67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468552"/>
        <c:axId val="529468160"/>
      </c:lineChart>
      <c:catAx>
        <c:axId val="529468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529468160"/>
        <c:crosses val="autoZero"/>
        <c:auto val="1"/>
        <c:lblAlgn val="ctr"/>
        <c:lblOffset val="100"/>
        <c:noMultiLvlLbl val="0"/>
      </c:catAx>
      <c:valAx>
        <c:axId val="529468160"/>
        <c:scaling>
          <c:orientation val="minMax"/>
          <c:min val="0"/>
        </c:scaling>
        <c:delete val="0"/>
        <c:axPos val="l"/>
        <c:majorGridlines>
          <c:spPr>
            <a:ln w="9525"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529468552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8.1599999999999992E-2"/>
          <c:y val="0.85282083333333336"/>
          <c:w val="0.84799477124183009"/>
          <c:h val="0.12090972222222222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45770891541798E-2"/>
          <c:y val="5.1400554097404488E-2"/>
          <c:w val="0.87907614379084964"/>
          <c:h val="0.5096895833333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'6'!$B$32</c:f>
              <c:strCache>
                <c:ptCount val="1"/>
                <c:pt idx="0">
                  <c:v>Денежные средства и депозиты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'6'!$C$32:$N$32</c:f>
              <c:numCache>
                <c:formatCode>0</c:formatCode>
                <c:ptCount val="12"/>
                <c:pt idx="0">
                  <c:v>17.630527724234756</c:v>
                </c:pt>
                <c:pt idx="1">
                  <c:v>12.70685847142162</c:v>
                </c:pt>
                <c:pt idx="2">
                  <c:v>11.19288593350352</c:v>
                </c:pt>
                <c:pt idx="3">
                  <c:v>11.138634453604688</c:v>
                </c:pt>
                <c:pt idx="4">
                  <c:v>14.776985865262521</c:v>
                </c:pt>
                <c:pt idx="5">
                  <c:v>13.193216461412435</c:v>
                </c:pt>
                <c:pt idx="6">
                  <c:v>11.999825424098216</c:v>
                </c:pt>
                <c:pt idx="7">
                  <c:v>13.39019077357352</c:v>
                </c:pt>
                <c:pt idx="8">
                  <c:v>18.742702651966699</c:v>
                </c:pt>
                <c:pt idx="9">
                  <c:v>14.125850721338947</c:v>
                </c:pt>
                <c:pt idx="10">
                  <c:v>12.358026901329639</c:v>
                </c:pt>
                <c:pt idx="11">
                  <c:v>11.537016900583724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B-42BD-AFD0-AB80B60BC987}"/>
            </c:ext>
          </c:extLst>
        </c:ser>
        <c:ser>
          <c:idx val="1"/>
          <c:order val="1"/>
          <c:tx>
            <c:strRef>
              <c:f>'6'!$B$33</c:f>
              <c:strCache>
                <c:ptCount val="1"/>
                <c:pt idx="0">
                  <c:v>Госуд. и муниц. облигации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'6'!$C$33:$N$33</c:f>
              <c:numCache>
                <c:formatCode>0</c:formatCode>
                <c:ptCount val="12"/>
                <c:pt idx="0">
                  <c:v>8.2985632817473451</c:v>
                </c:pt>
                <c:pt idx="1">
                  <c:v>7.5019364690160666</c:v>
                </c:pt>
                <c:pt idx="2">
                  <c:v>6.635640966523261</c:v>
                </c:pt>
                <c:pt idx="3">
                  <c:v>5.705646820423552</c:v>
                </c:pt>
                <c:pt idx="4">
                  <c:v>5.2548062105848174</c:v>
                </c:pt>
                <c:pt idx="5">
                  <c:v>7.0593773318743498</c:v>
                </c:pt>
                <c:pt idx="6">
                  <c:v>8.7243204722399081</c:v>
                </c:pt>
                <c:pt idx="7">
                  <c:v>8.1458053898944893</c:v>
                </c:pt>
                <c:pt idx="8">
                  <c:v>7.5125341315125853</c:v>
                </c:pt>
                <c:pt idx="9">
                  <c:v>7.3676947029022211</c:v>
                </c:pt>
                <c:pt idx="10">
                  <c:v>7.094734365442644</c:v>
                </c:pt>
                <c:pt idx="11">
                  <c:v>7.1372166639293884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B-42BD-AFD0-AB80B60BC987}"/>
            </c:ext>
          </c:extLst>
        </c:ser>
        <c:ser>
          <c:idx val="2"/>
          <c:order val="2"/>
          <c:tx>
            <c:strRef>
              <c:f>'6'!$B$34</c:f>
              <c:strCache>
                <c:ptCount val="1"/>
                <c:pt idx="0">
                  <c:v>Облигации резидентов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'6'!$C$34:$N$34</c:f>
              <c:numCache>
                <c:formatCode>0</c:formatCode>
                <c:ptCount val="12"/>
                <c:pt idx="0">
                  <c:v>18.659543410219435</c:v>
                </c:pt>
                <c:pt idx="1">
                  <c:v>17.814296033292504</c:v>
                </c:pt>
                <c:pt idx="2">
                  <c:v>16.719969453938962</c:v>
                </c:pt>
                <c:pt idx="3">
                  <c:v>16.507364143343807</c:v>
                </c:pt>
                <c:pt idx="4">
                  <c:v>14.962154529778338</c:v>
                </c:pt>
                <c:pt idx="5">
                  <c:v>13.789401091841286</c:v>
                </c:pt>
                <c:pt idx="6">
                  <c:v>16.841629806362963</c:v>
                </c:pt>
                <c:pt idx="7">
                  <c:v>17.937007111505824</c:v>
                </c:pt>
                <c:pt idx="8">
                  <c:v>15.979554760784314</c:v>
                </c:pt>
                <c:pt idx="9">
                  <c:v>16.269389726085688</c:v>
                </c:pt>
                <c:pt idx="10">
                  <c:v>15.86688904944133</c:v>
                </c:pt>
                <c:pt idx="11">
                  <c:v>15.112921821831494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FB-42BD-AFD0-AB80B60BC987}"/>
            </c:ext>
          </c:extLst>
        </c:ser>
        <c:ser>
          <c:idx val="3"/>
          <c:order val="3"/>
          <c:tx>
            <c:strRef>
              <c:f>'6'!$B$35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'6'!$C$35:$N$35</c:f>
              <c:numCache>
                <c:formatCode>0</c:formatCode>
                <c:ptCount val="12"/>
                <c:pt idx="0">
                  <c:v>1.3012288568693668</c:v>
                </c:pt>
                <c:pt idx="1">
                  <c:v>1.61192250484174</c:v>
                </c:pt>
                <c:pt idx="2">
                  <c:v>1.4943030966013213</c:v>
                </c:pt>
                <c:pt idx="3">
                  <c:v>1.3654321121396307</c:v>
                </c:pt>
                <c:pt idx="4">
                  <c:v>1.2050039836848083</c:v>
                </c:pt>
                <c:pt idx="5">
                  <c:v>1.2122320595594138</c:v>
                </c:pt>
                <c:pt idx="6">
                  <c:v>1.0601239309112234</c:v>
                </c:pt>
                <c:pt idx="7">
                  <c:v>0.69892034863002728</c:v>
                </c:pt>
                <c:pt idx="8">
                  <c:v>0.60147639081835191</c:v>
                </c:pt>
                <c:pt idx="9">
                  <c:v>0.57081267717923423</c:v>
                </c:pt>
                <c:pt idx="10">
                  <c:v>0.52903601392914312</c:v>
                </c:pt>
                <c:pt idx="11">
                  <c:v>0.45277182353294299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FB-42BD-AFD0-AB80B60BC987}"/>
            </c:ext>
          </c:extLst>
        </c:ser>
        <c:ser>
          <c:idx val="4"/>
          <c:order val="4"/>
          <c:tx>
            <c:strRef>
              <c:f>'6'!$B$36</c:f>
              <c:strCache>
                <c:ptCount val="1"/>
                <c:pt idx="0">
                  <c:v>Российские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'6'!$C$36:$N$36</c:f>
              <c:numCache>
                <c:formatCode>0</c:formatCode>
                <c:ptCount val="12"/>
                <c:pt idx="0">
                  <c:v>20.53485852809856</c:v>
                </c:pt>
                <c:pt idx="1">
                  <c:v>21.292156472599451</c:v>
                </c:pt>
                <c:pt idx="2">
                  <c:v>23.076402759209934</c:v>
                </c:pt>
                <c:pt idx="3">
                  <c:v>25.294815047247916</c:v>
                </c:pt>
                <c:pt idx="4">
                  <c:v>24.942870814509313</c:v>
                </c:pt>
                <c:pt idx="5">
                  <c:v>24.747590915819028</c:v>
                </c:pt>
                <c:pt idx="6">
                  <c:v>26.832266223893424</c:v>
                </c:pt>
                <c:pt idx="7">
                  <c:v>24.229240775267741</c:v>
                </c:pt>
                <c:pt idx="8">
                  <c:v>25.600728056223055</c:v>
                </c:pt>
                <c:pt idx="9">
                  <c:v>30.198802883428638</c:v>
                </c:pt>
                <c:pt idx="10">
                  <c:v>32.021494032489187</c:v>
                </c:pt>
                <c:pt idx="11">
                  <c:v>35.394873950950455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FB-42BD-AFD0-AB80B60BC987}"/>
            </c:ext>
          </c:extLst>
        </c:ser>
        <c:ser>
          <c:idx val="5"/>
          <c:order val="5"/>
          <c:tx>
            <c:strRef>
              <c:f>'6'!$B$37</c:f>
              <c:strCache>
                <c:ptCount val="1"/>
                <c:pt idx="0">
                  <c:v>Иностранные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'6'!$C$37:$N$37</c:f>
              <c:numCache>
                <c:formatCode>0</c:formatCode>
                <c:ptCount val="12"/>
                <c:pt idx="0">
                  <c:v>6.4247610792640435</c:v>
                </c:pt>
                <c:pt idx="1">
                  <c:v>9.1046272360716447</c:v>
                </c:pt>
                <c:pt idx="2">
                  <c:v>9.1217885293318979</c:v>
                </c:pt>
                <c:pt idx="3">
                  <c:v>9.1446103818023712</c:v>
                </c:pt>
                <c:pt idx="4">
                  <c:v>8.9982429365146075</c:v>
                </c:pt>
                <c:pt idx="5">
                  <c:v>9.2150347521841347</c:v>
                </c:pt>
                <c:pt idx="6">
                  <c:v>5.2628437121332601</c:v>
                </c:pt>
                <c:pt idx="7">
                  <c:v>5.9108285084600487</c:v>
                </c:pt>
                <c:pt idx="8">
                  <c:v>5.1154442874603552</c:v>
                </c:pt>
                <c:pt idx="9">
                  <c:v>5.6425539889303069</c:v>
                </c:pt>
                <c:pt idx="10">
                  <c:v>5.6682739251921523</c:v>
                </c:pt>
                <c:pt idx="11">
                  <c:v>5.5500175333476047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FFB-42BD-AFD0-AB80B60BC987}"/>
            </c:ext>
          </c:extLst>
        </c:ser>
        <c:ser>
          <c:idx val="6"/>
          <c:order val="6"/>
          <c:tx>
            <c:strRef>
              <c:f>'6'!$B$38</c:f>
              <c:strCache>
                <c:ptCount val="1"/>
                <c:pt idx="0">
                  <c:v>Депозитарные расписки</c:v>
                </c:pt>
              </c:strCache>
            </c:strRef>
          </c:tx>
          <c:invertIfNegative val="0"/>
          <c:cat>
            <c:multiLvlStrRef>
              <c:f>'6'!$C$5:$N$6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'6'!$C$38:$N$38</c:f>
              <c:numCache>
                <c:formatCode>0</c:formatCode>
                <c:ptCount val="12"/>
                <c:pt idx="0">
                  <c:v>2.3784973975290629</c:v>
                </c:pt>
                <c:pt idx="1">
                  <c:v>3.1147349732944072</c:v>
                </c:pt>
                <c:pt idx="2">
                  <c:v>3.9372466029883659</c:v>
                </c:pt>
                <c:pt idx="3">
                  <c:v>3.9929049282716953</c:v>
                </c:pt>
                <c:pt idx="4">
                  <c:v>3.5659782165847149</c:v>
                </c:pt>
                <c:pt idx="5">
                  <c:v>3.3661090283599377</c:v>
                </c:pt>
                <c:pt idx="6">
                  <c:v>2.2491501662496174</c:v>
                </c:pt>
                <c:pt idx="7">
                  <c:v>2.3241708365355818</c:v>
                </c:pt>
                <c:pt idx="8">
                  <c:v>2.449238091596452</c:v>
                </c:pt>
                <c:pt idx="9">
                  <c:v>2.6372093292145826</c:v>
                </c:pt>
                <c:pt idx="10">
                  <c:v>2.7903513595868601</c:v>
                </c:pt>
                <c:pt idx="11">
                  <c:v>3.1015157502347233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D3-4941-8360-B1D534E5D3DD}"/>
            </c:ext>
          </c:extLst>
        </c:ser>
        <c:ser>
          <c:idx val="7"/>
          <c:order val="7"/>
          <c:tx>
            <c:strRef>
              <c:f>'6'!$B$39</c:f>
              <c:strCache>
                <c:ptCount val="1"/>
                <c:pt idx="0">
                  <c:v>Паи резидентов (ПИФ)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'6'!$C$39:$N$39</c:f>
              <c:numCache>
                <c:formatCode>0</c:formatCode>
                <c:ptCount val="12"/>
                <c:pt idx="0">
                  <c:v>20.024322426451885</c:v>
                </c:pt>
                <c:pt idx="1">
                  <c:v>21.319012803079644</c:v>
                </c:pt>
                <c:pt idx="2">
                  <c:v>20.738419476897647</c:v>
                </c:pt>
                <c:pt idx="3">
                  <c:v>19.819551885976367</c:v>
                </c:pt>
                <c:pt idx="4">
                  <c:v>19.821443111187609</c:v>
                </c:pt>
                <c:pt idx="5">
                  <c:v>19.855531242597234</c:v>
                </c:pt>
                <c:pt idx="6">
                  <c:v>21.094734922271506</c:v>
                </c:pt>
                <c:pt idx="7">
                  <c:v>20.898812563419302</c:v>
                </c:pt>
                <c:pt idx="8">
                  <c:v>18.798656671067324</c:v>
                </c:pt>
                <c:pt idx="9">
                  <c:v>17.947868160950627</c:v>
                </c:pt>
                <c:pt idx="10">
                  <c:v>18.42559052572939</c:v>
                </c:pt>
                <c:pt idx="11">
                  <c:v>17.639268495079406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D3-4941-8360-B1D534E5D3DD}"/>
            </c:ext>
          </c:extLst>
        </c:ser>
        <c:ser>
          <c:idx val="9"/>
          <c:order val="8"/>
          <c:tx>
            <c:strRef>
              <c:f>'6'!$B$40</c:f>
              <c:strCache>
                <c:ptCount val="1"/>
                <c:pt idx="0">
                  <c:v>Паи нерезедентов</c:v>
                </c:pt>
              </c:strCache>
            </c:strRef>
          </c:tx>
          <c:invertIfNegative val="0"/>
          <c:val>
            <c:numRef>
              <c:f>'6'!$C$40:$N$40</c:f>
              <c:numCache>
                <c:formatCode>0</c:formatCode>
                <c:ptCount val="12"/>
                <c:pt idx="0">
                  <c:v>4.7007065521738509</c:v>
                </c:pt>
                <c:pt idx="1">
                  <c:v>5.5092183114011526</c:v>
                </c:pt>
                <c:pt idx="2">
                  <c:v>7.0557264434170959</c:v>
                </c:pt>
                <c:pt idx="3">
                  <c:v>7.001118621930198</c:v>
                </c:pt>
                <c:pt idx="4">
                  <c:v>5.3185905553569608</c:v>
                </c:pt>
                <c:pt idx="5">
                  <c:v>6.4531187340633371</c:v>
                </c:pt>
                <c:pt idx="6">
                  <c:v>4.8367506114864405</c:v>
                </c:pt>
                <c:pt idx="7">
                  <c:v>5.3449078486493908</c:v>
                </c:pt>
                <c:pt idx="8">
                  <c:v>4.4197572752128451</c:v>
                </c:pt>
                <c:pt idx="9">
                  <c:v>4.5462267091043111</c:v>
                </c:pt>
                <c:pt idx="10">
                  <c:v>2.8364123591407133</c:v>
                </c:pt>
                <c:pt idx="11">
                  <c:v>2.6477709820771658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E2-4F4A-9BBE-C5B78D267224}"/>
            </c:ext>
          </c:extLst>
        </c:ser>
        <c:ser>
          <c:idx val="8"/>
          <c:order val="9"/>
          <c:tx>
            <c:strRef>
              <c:f>'6'!$B$41</c:f>
              <c:strCache>
                <c:ptCount val="1"/>
                <c:pt idx="0">
                  <c:v>Прочее</c:v>
                </c:pt>
              </c:strCache>
            </c:strRef>
          </c:tx>
          <c:invertIfNegative val="0"/>
          <c:cat>
            <c:multiLvlStrRef>
              <c:f>'6'!$C$5:$N$6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'6'!$C$41:$N$41</c:f>
              <c:numCache>
                <c:formatCode>0</c:formatCode>
                <c:ptCount val="12"/>
                <c:pt idx="0">
                  <c:v>4.6990743411694715E-2</c:v>
                </c:pt>
                <c:pt idx="1">
                  <c:v>2.5236724981772183E-2</c:v>
                </c:pt>
                <c:pt idx="2">
                  <c:v>2.7616737588011427E-2</c:v>
                </c:pt>
                <c:pt idx="3">
                  <c:v>2.9921605259780208E-2</c:v>
                </c:pt>
                <c:pt idx="4">
                  <c:v>1.1539237765363271</c:v>
                </c:pt>
                <c:pt idx="5">
                  <c:v>1.1083883822888279</c:v>
                </c:pt>
                <c:pt idx="6">
                  <c:v>1.0983547303534547</c:v>
                </c:pt>
                <c:pt idx="7">
                  <c:v>1.1201158440640757</c:v>
                </c:pt>
                <c:pt idx="8">
                  <c:v>0.77990768335802363</c:v>
                </c:pt>
                <c:pt idx="9">
                  <c:v>0.69359110086543296</c:v>
                </c:pt>
                <c:pt idx="10">
                  <c:v>2.4091914677189257</c:v>
                </c:pt>
                <c:pt idx="11">
                  <c:v>1.4266260784330989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D3-4941-8360-B1D534E5D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29471296"/>
        <c:axId val="529466592"/>
      </c:barChart>
      <c:catAx>
        <c:axId val="52947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529466592"/>
        <c:crosses val="autoZero"/>
        <c:auto val="0"/>
        <c:lblAlgn val="ctr"/>
        <c:lblOffset val="100"/>
        <c:noMultiLvlLbl val="0"/>
      </c:catAx>
      <c:valAx>
        <c:axId val="529466592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529471296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3.3570950468540833E-2"/>
          <c:y val="0.69018750000000006"/>
          <c:w val="0.93950993270088379"/>
          <c:h val="0.29785077510535041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45770891541798E-2"/>
          <c:y val="5.1400554097404488E-2"/>
          <c:w val="0.87907614379084964"/>
          <c:h val="0.5096895833333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'7'!$B$32</c:f>
              <c:strCache>
                <c:ptCount val="1"/>
                <c:pt idx="0">
                  <c:v>Денежные средства и депозиты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'7'!$C$32:$N$32</c:f>
              <c:numCache>
                <c:formatCode>0</c:formatCode>
                <c:ptCount val="12"/>
                <c:pt idx="0">
                  <c:v>21.907126536831502</c:v>
                </c:pt>
                <c:pt idx="1">
                  <c:v>15.498106269167245</c:v>
                </c:pt>
                <c:pt idx="2">
                  <c:v>13.861794689784151</c:v>
                </c:pt>
                <c:pt idx="3">
                  <c:v>13.243455464885475</c:v>
                </c:pt>
                <c:pt idx="4">
                  <c:v>17.588287157990081</c:v>
                </c:pt>
                <c:pt idx="5">
                  <c:v>16.147854615456978</c:v>
                </c:pt>
                <c:pt idx="6">
                  <c:v>15.069923446834247</c:v>
                </c:pt>
                <c:pt idx="7">
                  <c:v>16.432776752545582</c:v>
                </c:pt>
                <c:pt idx="8">
                  <c:v>22.232968184051849</c:v>
                </c:pt>
                <c:pt idx="9">
                  <c:v>16.577734545170173</c:v>
                </c:pt>
                <c:pt idx="10">
                  <c:v>14.419785796300047</c:v>
                </c:pt>
                <c:pt idx="11">
                  <c:v>13.1422366019641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90-44BB-84A0-B0E7FF8F42E3}"/>
            </c:ext>
          </c:extLst>
        </c:ser>
        <c:ser>
          <c:idx val="1"/>
          <c:order val="1"/>
          <c:tx>
            <c:strRef>
              <c:f>'7'!$B$33</c:f>
              <c:strCache>
                <c:ptCount val="1"/>
                <c:pt idx="0">
                  <c:v>Госуд. и муниц. облигации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'7'!$C$33:$N$33</c:f>
              <c:numCache>
                <c:formatCode>0</c:formatCode>
                <c:ptCount val="12"/>
                <c:pt idx="0">
                  <c:v>7.9392124484584912</c:v>
                </c:pt>
                <c:pt idx="1">
                  <c:v>7.3044282715052269</c:v>
                </c:pt>
                <c:pt idx="2">
                  <c:v>6.3872212490221498</c:v>
                </c:pt>
                <c:pt idx="3">
                  <c:v>5.8417206011835452</c:v>
                </c:pt>
                <c:pt idx="4">
                  <c:v>5.3924551121339643</c:v>
                </c:pt>
                <c:pt idx="5">
                  <c:v>7.3834605986576483</c:v>
                </c:pt>
                <c:pt idx="6">
                  <c:v>9.4538091435359117</c:v>
                </c:pt>
                <c:pt idx="7">
                  <c:v>8.9577594035065857</c:v>
                </c:pt>
                <c:pt idx="8">
                  <c:v>7.9399604437637592</c:v>
                </c:pt>
                <c:pt idx="9">
                  <c:v>7.6392055996191139</c:v>
                </c:pt>
                <c:pt idx="10">
                  <c:v>7.3982060380993069</c:v>
                </c:pt>
                <c:pt idx="11">
                  <c:v>7.5524763916437765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90-44BB-84A0-B0E7FF8F42E3}"/>
            </c:ext>
          </c:extLst>
        </c:ser>
        <c:ser>
          <c:idx val="2"/>
          <c:order val="2"/>
          <c:tx>
            <c:strRef>
              <c:f>'7'!$B$34</c:f>
              <c:strCache>
                <c:ptCount val="1"/>
                <c:pt idx="0">
                  <c:v>Облигации резидентов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'7'!$C$34:$N$34</c:f>
              <c:numCache>
                <c:formatCode>0</c:formatCode>
                <c:ptCount val="12"/>
                <c:pt idx="0">
                  <c:v>18.843923151619265</c:v>
                </c:pt>
                <c:pt idx="1">
                  <c:v>17.931947580150666</c:v>
                </c:pt>
                <c:pt idx="2">
                  <c:v>16.762277763362938</c:v>
                </c:pt>
                <c:pt idx="3">
                  <c:v>16.982156508483609</c:v>
                </c:pt>
                <c:pt idx="4">
                  <c:v>15.585699664010097</c:v>
                </c:pt>
                <c:pt idx="5">
                  <c:v>13.862417834312291</c:v>
                </c:pt>
                <c:pt idx="6">
                  <c:v>17.919081005659692</c:v>
                </c:pt>
                <c:pt idx="7">
                  <c:v>19.06912095554862</c:v>
                </c:pt>
                <c:pt idx="8">
                  <c:v>16.809556647970293</c:v>
                </c:pt>
                <c:pt idx="9">
                  <c:v>17.331963737990101</c:v>
                </c:pt>
                <c:pt idx="10">
                  <c:v>16.888231642419417</c:v>
                </c:pt>
                <c:pt idx="11">
                  <c:v>16.45460160466417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90-44BB-84A0-B0E7FF8F42E3}"/>
            </c:ext>
          </c:extLst>
        </c:ser>
        <c:ser>
          <c:idx val="3"/>
          <c:order val="3"/>
          <c:tx>
            <c:strRef>
              <c:f>'7'!$B$35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'7'!$C$35:$N$35</c:f>
              <c:numCache>
                <c:formatCode>0</c:formatCode>
                <c:ptCount val="12"/>
                <c:pt idx="0">
                  <c:v>1.787654113825994</c:v>
                </c:pt>
                <c:pt idx="1">
                  <c:v>2.1526411530283447</c:v>
                </c:pt>
                <c:pt idx="2">
                  <c:v>1.9540451224941346</c:v>
                </c:pt>
                <c:pt idx="3">
                  <c:v>1.7747033580103655</c:v>
                </c:pt>
                <c:pt idx="4">
                  <c:v>1.5452511237847455</c:v>
                </c:pt>
                <c:pt idx="5">
                  <c:v>1.5347057703478943</c:v>
                </c:pt>
                <c:pt idx="6">
                  <c:v>1.3770546301047657</c:v>
                </c:pt>
                <c:pt idx="7">
                  <c:v>0.89209593866139314</c:v>
                </c:pt>
                <c:pt idx="8">
                  <c:v>0.74077253134377741</c:v>
                </c:pt>
                <c:pt idx="9">
                  <c:v>0.68346537719559552</c:v>
                </c:pt>
                <c:pt idx="10">
                  <c:v>0.61919905624198179</c:v>
                </c:pt>
                <c:pt idx="11">
                  <c:v>0.52135353519027794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90-44BB-84A0-B0E7FF8F42E3}"/>
            </c:ext>
          </c:extLst>
        </c:ser>
        <c:ser>
          <c:idx val="4"/>
          <c:order val="4"/>
          <c:tx>
            <c:strRef>
              <c:f>'7'!$B$36</c:f>
              <c:strCache>
                <c:ptCount val="1"/>
                <c:pt idx="0">
                  <c:v>Российские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'7'!$C$36:$N$36</c:f>
              <c:numCache>
                <c:formatCode>0</c:formatCode>
                <c:ptCount val="12"/>
                <c:pt idx="0">
                  <c:v>27.226453276420877</c:v>
                </c:pt>
                <c:pt idx="1">
                  <c:v>27.713830572182253</c:v>
                </c:pt>
                <c:pt idx="2">
                  <c:v>29.514509178794107</c:v>
                </c:pt>
                <c:pt idx="3">
                  <c:v>32.274420476629821</c:v>
                </c:pt>
                <c:pt idx="4">
                  <c:v>31.518982636713211</c:v>
                </c:pt>
                <c:pt idx="5">
                  <c:v>31.044165753753063</c:v>
                </c:pt>
                <c:pt idx="6">
                  <c:v>34.745821378554773</c:v>
                </c:pt>
                <c:pt idx="7">
                  <c:v>31.093536894761247</c:v>
                </c:pt>
                <c:pt idx="8">
                  <c:v>31.650867301499382</c:v>
                </c:pt>
                <c:pt idx="9">
                  <c:v>36.607049298757353</c:v>
                </c:pt>
                <c:pt idx="10">
                  <c:v>38.376086966052384</c:v>
                </c:pt>
                <c:pt idx="11">
                  <c:v>41.585843778790689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90-44BB-84A0-B0E7FF8F42E3}"/>
            </c:ext>
          </c:extLst>
        </c:ser>
        <c:ser>
          <c:idx val="5"/>
          <c:order val="5"/>
          <c:tx>
            <c:strRef>
              <c:f>'7'!$B$37</c:f>
              <c:strCache>
                <c:ptCount val="1"/>
                <c:pt idx="0">
                  <c:v>Иностранные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'7'!$C$37:$N$37</c:f>
              <c:numCache>
                <c:formatCode>0</c:formatCode>
                <c:ptCount val="12"/>
                <c:pt idx="0">
                  <c:v>8.7987250520104379</c:v>
                </c:pt>
                <c:pt idx="1">
                  <c:v>12.226091814281332</c:v>
                </c:pt>
                <c:pt idx="2">
                  <c:v>12.005500098780404</c:v>
                </c:pt>
                <c:pt idx="3">
                  <c:v>12.054734244465392</c:v>
                </c:pt>
                <c:pt idx="4">
                  <c:v>11.697643318236778</c:v>
                </c:pt>
                <c:pt idx="5">
                  <c:v>11.803770637800923</c:v>
                </c:pt>
                <c:pt idx="6">
                  <c:v>6.9431153225679179</c:v>
                </c:pt>
                <c:pt idx="7">
                  <c:v>7.728637750052826</c:v>
                </c:pt>
                <c:pt idx="8">
                  <c:v>6.4370561262491135</c:v>
                </c:pt>
                <c:pt idx="9">
                  <c:v>6.8719956882128699</c:v>
                </c:pt>
                <c:pt idx="10">
                  <c:v>6.7958429002931586</c:v>
                </c:pt>
                <c:pt idx="11">
                  <c:v>6.5149143947850456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90-44BB-84A0-B0E7FF8F42E3}"/>
            </c:ext>
          </c:extLst>
        </c:ser>
        <c:ser>
          <c:idx val="6"/>
          <c:order val="6"/>
          <c:tx>
            <c:strRef>
              <c:f>'7'!$B$38</c:f>
              <c:strCache>
                <c:ptCount val="1"/>
                <c:pt idx="0">
                  <c:v>Депозитарные расписки</c:v>
                </c:pt>
              </c:strCache>
            </c:strRef>
          </c:tx>
          <c:invertIfNegative val="0"/>
          <c:cat>
            <c:multiLvlStrRef>
              <c:f>'7'!$C$5:$N$6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'7'!$C$38:$N$38</c:f>
              <c:numCache>
                <c:formatCode>0</c:formatCode>
                <c:ptCount val="12"/>
                <c:pt idx="0">
                  <c:v>3.2752737940497774</c:v>
                </c:pt>
                <c:pt idx="1">
                  <c:v>4.2088636889001556</c:v>
                </c:pt>
                <c:pt idx="2">
                  <c:v>5.2192552053314554</c:v>
                </c:pt>
                <c:pt idx="3">
                  <c:v>5.2654357518022028</c:v>
                </c:pt>
                <c:pt idx="4">
                  <c:v>4.6368409618374979</c:v>
                </c:pt>
                <c:pt idx="5">
                  <c:v>4.308755865981766</c:v>
                </c:pt>
                <c:pt idx="6">
                  <c:v>2.9652265747551758</c:v>
                </c:pt>
                <c:pt idx="7">
                  <c:v>3.0349664827443594</c:v>
                </c:pt>
                <c:pt idx="8">
                  <c:v>3.0800018896739125</c:v>
                </c:pt>
                <c:pt idx="9">
                  <c:v>3.2123987613645864</c:v>
                </c:pt>
                <c:pt idx="10">
                  <c:v>3.3535915415745481</c:v>
                </c:pt>
                <c:pt idx="11">
                  <c:v>3.6540598392950216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90-44BB-84A0-B0E7FF8F42E3}"/>
            </c:ext>
          </c:extLst>
        </c:ser>
        <c:ser>
          <c:idx val="7"/>
          <c:order val="7"/>
          <c:tx>
            <c:strRef>
              <c:f>'7'!$B$39</c:f>
              <c:strCache>
                <c:ptCount val="1"/>
                <c:pt idx="0">
                  <c:v>Паи резидентов (ПИФ)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'7'!$C$39:$N$39</c:f>
              <c:numCache>
                <c:formatCode>0</c:formatCode>
                <c:ptCount val="12"/>
                <c:pt idx="0">
                  <c:v>4.186791890892148</c:v>
                </c:pt>
                <c:pt idx="1">
                  <c:v>6.0335974677478985</c:v>
                </c:pt>
                <c:pt idx="2">
                  <c:v>6.1868398727353746</c:v>
                </c:pt>
                <c:pt idx="3">
                  <c:v>5.1018801391506372</c:v>
                </c:pt>
                <c:pt idx="4">
                  <c:v>5.5787090750303987</c:v>
                </c:pt>
                <c:pt idx="5">
                  <c:v>6.1706172218643864</c:v>
                </c:pt>
                <c:pt idx="6">
                  <c:v>5.8008553051718152</c:v>
                </c:pt>
                <c:pt idx="7">
                  <c:v>6.33261009362512</c:v>
                </c:pt>
                <c:pt idx="8">
                  <c:v>6.0623986731431962</c:v>
                </c:pt>
                <c:pt idx="9">
                  <c:v>6.4910693002728355</c:v>
                </c:pt>
                <c:pt idx="10">
                  <c:v>6.2628733282222528</c:v>
                </c:pt>
                <c:pt idx="11">
                  <c:v>5.9120288796882221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90-44BB-84A0-B0E7FF8F42E3}"/>
            </c:ext>
          </c:extLst>
        </c:ser>
        <c:ser>
          <c:idx val="9"/>
          <c:order val="8"/>
          <c:tx>
            <c:strRef>
              <c:f>'7'!$B$40</c:f>
              <c:strCache>
                <c:ptCount val="1"/>
                <c:pt idx="0">
                  <c:v>Паи нерезедентов</c:v>
                </c:pt>
              </c:strCache>
            </c:strRef>
          </c:tx>
          <c:invertIfNegative val="0"/>
          <c:val>
            <c:numRef>
              <c:f>'7'!$C$40:$N$40</c:f>
              <c:numCache>
                <c:formatCode>0</c:formatCode>
                <c:ptCount val="12"/>
                <c:pt idx="0">
                  <c:v>5.9720859083300999</c:v>
                </c:pt>
                <c:pt idx="1">
                  <c:v>6.8996562279666867</c:v>
                </c:pt>
                <c:pt idx="2">
                  <c:v>8.0752706879171026</c:v>
                </c:pt>
                <c:pt idx="3">
                  <c:v>7.4269866551420094</c:v>
                </c:pt>
                <c:pt idx="4">
                  <c:v>6.3084474654338445</c:v>
                </c:pt>
                <c:pt idx="5">
                  <c:v>7.6341523903270581</c:v>
                </c:pt>
                <c:pt idx="6">
                  <c:v>5.6078840547471662</c:v>
                </c:pt>
                <c:pt idx="7">
                  <c:v>6.2174972770129546</c:v>
                </c:pt>
                <c:pt idx="8">
                  <c:v>4.7433153027853123</c:v>
                </c:pt>
                <c:pt idx="9">
                  <c:v>4.2474578161102423</c:v>
                </c:pt>
                <c:pt idx="10">
                  <c:v>3.3696251890746258</c:v>
                </c:pt>
                <c:pt idx="11">
                  <c:v>3.0752756691066527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F90-44BB-84A0-B0E7FF8F42E3}"/>
            </c:ext>
          </c:extLst>
        </c:ser>
        <c:ser>
          <c:idx val="8"/>
          <c:order val="9"/>
          <c:tx>
            <c:strRef>
              <c:f>'7'!$B$41</c:f>
              <c:strCache>
                <c:ptCount val="1"/>
                <c:pt idx="0">
                  <c:v>Прочее</c:v>
                </c:pt>
              </c:strCache>
            </c:strRef>
          </c:tx>
          <c:invertIfNegative val="0"/>
          <c:cat>
            <c:multiLvlStrRef>
              <c:f>'7'!$C$5:$N$6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'7'!$C$41:$N$41</c:f>
              <c:numCache>
                <c:formatCode>0</c:formatCode>
                <c:ptCount val="12"/>
                <c:pt idx="0">
                  <c:v>6.2753827561389239E-2</c:v>
                </c:pt>
                <c:pt idx="1">
                  <c:v>3.0836955070192993E-2</c:v>
                </c:pt>
                <c:pt idx="2">
                  <c:v>3.3286131778186734E-2</c:v>
                </c:pt>
                <c:pt idx="3">
                  <c:v>3.4506800246918268E-2</c:v>
                </c:pt>
                <c:pt idx="4">
                  <c:v>0.14768348482937957</c:v>
                </c:pt>
                <c:pt idx="5">
                  <c:v>0.11009931149800695</c:v>
                </c:pt>
                <c:pt idx="6">
                  <c:v>0.1172291380685469</c:v>
                </c:pt>
                <c:pt idx="7">
                  <c:v>0.24099845154130894</c:v>
                </c:pt>
                <c:pt idx="8">
                  <c:v>0.30310289951941188</c:v>
                </c:pt>
                <c:pt idx="9">
                  <c:v>0.33765987530713193</c:v>
                </c:pt>
                <c:pt idx="10">
                  <c:v>2.5165575417222645</c:v>
                </c:pt>
                <c:pt idx="11">
                  <c:v>1.5872093048720477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F90-44BB-84A0-B0E7FF8F4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29471296"/>
        <c:axId val="529466592"/>
      </c:barChart>
      <c:catAx>
        <c:axId val="52947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529466592"/>
        <c:crosses val="autoZero"/>
        <c:auto val="0"/>
        <c:lblAlgn val="ctr"/>
        <c:lblOffset val="100"/>
        <c:noMultiLvlLbl val="0"/>
      </c:catAx>
      <c:valAx>
        <c:axId val="529466592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529471296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3.3570950468540833E-2"/>
          <c:y val="0.69018750000000006"/>
          <c:w val="0.93950993270088379"/>
          <c:h val="0.29785077510535041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45770891541798E-2"/>
          <c:y val="5.1400554097404488E-2"/>
          <c:w val="0.87907614379084964"/>
          <c:h val="0.5096895833333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'8'!$B$32</c:f>
              <c:strCache>
                <c:ptCount val="1"/>
                <c:pt idx="0">
                  <c:v>Денежные средства и депозиты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'8'!$C$32:$N$32</c:f>
              <c:numCache>
                <c:formatCode>0</c:formatCode>
                <c:ptCount val="12"/>
                <c:pt idx="0">
                  <c:v>6.6959930228139095</c:v>
                </c:pt>
                <c:pt idx="1">
                  <c:v>4.8427543798711508</c:v>
                </c:pt>
                <c:pt idx="2">
                  <c:v>3.0611971173141068</c:v>
                </c:pt>
                <c:pt idx="3">
                  <c:v>4.5393597891059905</c:v>
                </c:pt>
                <c:pt idx="4">
                  <c:v>5.4223597351848714</c:v>
                </c:pt>
                <c:pt idx="5">
                  <c:v>2.7197810889559508</c:v>
                </c:pt>
                <c:pt idx="6">
                  <c:v>2.4300955931354848</c:v>
                </c:pt>
                <c:pt idx="7">
                  <c:v>3.5420180786205022</c:v>
                </c:pt>
                <c:pt idx="8">
                  <c:v>5.3097668103894984</c:v>
                </c:pt>
                <c:pt idx="9">
                  <c:v>2.9185167426885932</c:v>
                </c:pt>
                <c:pt idx="10">
                  <c:v>2.3010168695755673</c:v>
                </c:pt>
                <c:pt idx="11">
                  <c:v>2.6379990430265581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0B-4596-BF66-48E892E28AF4}"/>
            </c:ext>
          </c:extLst>
        </c:ser>
        <c:ser>
          <c:idx val="1"/>
          <c:order val="1"/>
          <c:tx>
            <c:strRef>
              <c:f>'8'!$B$33</c:f>
              <c:strCache>
                <c:ptCount val="1"/>
                <c:pt idx="0">
                  <c:v>Госуд. и муниц. облигации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'8'!$C$33:$N$33</c:f>
              <c:numCache>
                <c:formatCode>0</c:formatCode>
                <c:ptCount val="12"/>
                <c:pt idx="0">
                  <c:v>9.2173621517763937</c:v>
                </c:pt>
                <c:pt idx="1">
                  <c:v>8.0583990752433845</c:v>
                </c:pt>
                <c:pt idx="2">
                  <c:v>7.3925315247976577</c:v>
                </c:pt>
                <c:pt idx="3">
                  <c:v>5.27901279830993</c:v>
                </c:pt>
                <c:pt idx="4">
                  <c:v>4.7967784586184532</c:v>
                </c:pt>
                <c:pt idx="5">
                  <c:v>5.9105851708773649</c:v>
                </c:pt>
                <c:pt idx="6">
                  <c:v>6.4504486129859302</c:v>
                </c:pt>
                <c:pt idx="7">
                  <c:v>5.5176907940399964</c:v>
                </c:pt>
                <c:pt idx="8">
                  <c:v>5.8675044978956219</c:v>
                </c:pt>
                <c:pt idx="9">
                  <c:v>6.1266435287914023</c:v>
                </c:pt>
                <c:pt idx="10">
                  <c:v>5.6144363229767933</c:v>
                </c:pt>
                <c:pt idx="11">
                  <c:v>4.8608115641248801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0B-4596-BF66-48E892E28AF4}"/>
            </c:ext>
          </c:extLst>
        </c:ser>
        <c:ser>
          <c:idx val="2"/>
          <c:order val="2"/>
          <c:tx>
            <c:strRef>
              <c:f>'8'!$B$34</c:f>
              <c:strCache>
                <c:ptCount val="1"/>
                <c:pt idx="0">
                  <c:v>Облигации резидентов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'8'!$C$34:$N$34</c:f>
              <c:numCache>
                <c:formatCode>0</c:formatCode>
                <c:ptCount val="12"/>
                <c:pt idx="0">
                  <c:v>18.188115818125205</c:v>
                </c:pt>
                <c:pt idx="1">
                  <c:v>17.482822771846042</c:v>
                </c:pt>
                <c:pt idx="2">
                  <c:v>16.591063583416112</c:v>
                </c:pt>
                <c:pt idx="3">
                  <c:v>15.018741020820961</c:v>
                </c:pt>
                <c:pt idx="4">
                  <c:v>12.887303420416121</c:v>
                </c:pt>
                <c:pt idx="5">
                  <c:v>13.530575444331777</c:v>
                </c:pt>
                <c:pt idx="6">
                  <c:v>13.483132192619824</c:v>
                </c:pt>
                <c:pt idx="7">
                  <c:v>14.272606247195727</c:v>
                </c:pt>
                <c:pt idx="8">
                  <c:v>12.785138176583501</c:v>
                </c:pt>
                <c:pt idx="9">
                  <c:v>11.412462284132472</c:v>
                </c:pt>
                <c:pt idx="10">
                  <c:v>10.884903654109364</c:v>
                </c:pt>
                <c:pt idx="11">
                  <c:v>7.6458907132328751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0B-4596-BF66-48E892E28AF4}"/>
            </c:ext>
          </c:extLst>
        </c:ser>
        <c:ser>
          <c:idx val="3"/>
          <c:order val="3"/>
          <c:tx>
            <c:strRef>
              <c:f>'8'!$B$35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'8'!$C$35:$N$35</c:f>
              <c:numCache>
                <c:formatCode>0</c:formatCode>
                <c:ptCount val="12"/>
                <c:pt idx="0">
                  <c:v>5.7522330979414428E-2</c:v>
                </c:pt>
                <c:pt idx="1">
                  <c:v>8.8493543423184676E-2</c:v>
                </c:pt>
                <c:pt idx="2">
                  <c:v>9.3551167002063632E-2</c:v>
                </c:pt>
                <c:pt idx="3">
                  <c:v>8.2238268431725395E-2</c:v>
                </c:pt>
                <c:pt idx="4">
                  <c:v>7.2829073903087183E-2</c:v>
                </c:pt>
                <c:pt idx="5">
                  <c:v>6.9145362247319528E-2</c:v>
                </c:pt>
                <c:pt idx="6">
                  <c:v>7.2226755003660922E-2</c:v>
                </c:pt>
                <c:pt idx="7">
                  <c:v>7.3653934848534885E-2</c:v>
                </c:pt>
                <c:pt idx="8">
                  <c:v>6.5369294823423657E-2</c:v>
                </c:pt>
                <c:pt idx="9">
                  <c:v>5.5887614087428851E-2</c:v>
                </c:pt>
                <c:pt idx="10">
                  <c:v>8.9231620095449993E-2</c:v>
                </c:pt>
                <c:pt idx="11">
                  <c:v>0.20307160933516957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0B-4596-BF66-48E892E28AF4}"/>
            </c:ext>
          </c:extLst>
        </c:ser>
        <c:ser>
          <c:idx val="4"/>
          <c:order val="4"/>
          <c:tx>
            <c:strRef>
              <c:f>'8'!$B$36</c:f>
              <c:strCache>
                <c:ptCount val="1"/>
                <c:pt idx="0">
                  <c:v>Российские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'8'!$C$36:$N$36</c:f>
              <c:numCache>
                <c:formatCode>0</c:formatCode>
                <c:ptCount val="12"/>
                <c:pt idx="0">
                  <c:v>3.4255905818383705</c:v>
                </c:pt>
                <c:pt idx="1">
                  <c:v>3.1996339807180556</c:v>
                </c:pt>
                <c:pt idx="2">
                  <c:v>3.460641131404242</c:v>
                </c:pt>
                <c:pt idx="3">
                  <c:v>3.4115608268380901</c:v>
                </c:pt>
                <c:pt idx="4">
                  <c:v>3.0608094198672426</c:v>
                </c:pt>
                <c:pt idx="5">
                  <c:v>2.4278460960823613</c:v>
                </c:pt>
                <c:pt idx="6">
                  <c:v>2.1651108849764702</c:v>
                </c:pt>
                <c:pt idx="7">
                  <c:v>2.0110411802548707</c:v>
                </c:pt>
                <c:pt idx="8">
                  <c:v>2.3156422748405969</c:v>
                </c:pt>
                <c:pt idx="9">
                  <c:v>0.9073017543679921</c:v>
                </c:pt>
                <c:pt idx="10">
                  <c:v>1.0245597951928438</c:v>
                </c:pt>
                <c:pt idx="11">
                  <c:v>1.1280176652305509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0B-4596-BF66-48E892E28AF4}"/>
            </c:ext>
          </c:extLst>
        </c:ser>
        <c:ser>
          <c:idx val="5"/>
          <c:order val="5"/>
          <c:tx>
            <c:strRef>
              <c:f>'8'!$B$37</c:f>
              <c:strCache>
                <c:ptCount val="1"/>
                <c:pt idx="0">
                  <c:v>Иностранные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'8'!$C$37:$N$37</c:f>
              <c:numCache>
                <c:formatCode>0</c:formatCode>
                <c:ptCount val="12"/>
                <c:pt idx="0">
                  <c:v>0.35493957450695918</c:v>
                </c:pt>
                <c:pt idx="1">
                  <c:v>0.31016535384392779</c:v>
                </c:pt>
                <c:pt idx="2">
                  <c:v>0.33563386472775525</c:v>
                </c:pt>
                <c:pt idx="3">
                  <c:v>2.0458458908449714E-2</c:v>
                </c:pt>
                <c:pt idx="4">
                  <c:v>1.5967926816127812E-2</c:v>
                </c:pt>
                <c:pt idx="5">
                  <c:v>3.8629188866801202E-2</c:v>
                </c:pt>
                <c:pt idx="6">
                  <c:v>2.5308872719148518E-2</c:v>
                </c:pt>
                <c:pt idx="7">
                  <c:v>2.6984366861903333E-2</c:v>
                </c:pt>
                <c:pt idx="8">
                  <c:v>2.8975400002323352E-2</c:v>
                </c:pt>
                <c:pt idx="9">
                  <c:v>2.2889795539239175E-2</c:v>
                </c:pt>
                <c:pt idx="10">
                  <c:v>0.16812911109727691</c:v>
                </c:pt>
                <c:pt idx="11">
                  <c:v>0.20619481314169294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0B-4596-BF66-48E892E28AF4}"/>
            </c:ext>
          </c:extLst>
        </c:ser>
        <c:ser>
          <c:idx val="6"/>
          <c:order val="6"/>
          <c:tx>
            <c:strRef>
              <c:f>'8'!$B$38</c:f>
              <c:strCache>
                <c:ptCount val="1"/>
                <c:pt idx="0">
                  <c:v>Депозитарные расписки</c:v>
                </c:pt>
              </c:strCache>
            </c:strRef>
          </c:tx>
          <c:invertIfNegative val="0"/>
          <c:cat>
            <c:multiLvlStrRef>
              <c:f>'8'!$C$5:$N$6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'8'!$C$38:$N$38</c:f>
              <c:numCache>
                <c:formatCode>0</c:formatCode>
                <c:ptCount val="12"/>
                <c:pt idx="0">
                  <c:v>8.5592905696028676E-2</c:v>
                </c:pt>
                <c:pt idx="1">
                  <c:v>3.2120052459916372E-2</c:v>
                </c:pt>
                <c:pt idx="2">
                  <c:v>3.1195116815100628E-2</c:v>
                </c:pt>
                <c:pt idx="3">
                  <c:v>3.1212941713966713E-3</c:v>
                </c:pt>
                <c:pt idx="4">
                  <c:v>2.6744026597250886E-3</c:v>
                </c:pt>
                <c:pt idx="5">
                  <c:v>2.4667464909185626E-2</c:v>
                </c:pt>
                <c:pt idx="6">
                  <c:v>1.7085353668390466E-2</c:v>
                </c:pt>
                <c:pt idx="7">
                  <c:v>2.3483446768864932E-2</c:v>
                </c:pt>
                <c:pt idx="8">
                  <c:v>2.1626337455169529E-2</c:v>
                </c:pt>
                <c:pt idx="9">
                  <c:v>8.0716823000869034E-3</c:v>
                </c:pt>
                <c:pt idx="10">
                  <c:v>4.2934009112202277E-2</c:v>
                </c:pt>
                <c:pt idx="11">
                  <c:v>4.0973927555107738E-2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0B-4596-BF66-48E892E28AF4}"/>
            </c:ext>
          </c:extLst>
        </c:ser>
        <c:ser>
          <c:idx val="7"/>
          <c:order val="7"/>
          <c:tx>
            <c:strRef>
              <c:f>'8'!$B$39</c:f>
              <c:strCache>
                <c:ptCount val="1"/>
                <c:pt idx="0">
                  <c:v>Паи резидентов (ПИФ)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'8'!$C$39:$N$39</c:f>
              <c:numCache>
                <c:formatCode>0</c:formatCode>
                <c:ptCount val="12"/>
                <c:pt idx="0">
                  <c:v>60.518190290746098</c:v>
                </c:pt>
                <c:pt idx="1">
                  <c:v>64.38437495999905</c:v>
                </c:pt>
                <c:pt idx="2">
                  <c:v>65.074486360633031</c:v>
                </c:pt>
                <c:pt idx="3">
                  <c:v>65.964073324468544</c:v>
                </c:pt>
                <c:pt idx="4">
                  <c:v>67.214247405428011</c:v>
                </c:pt>
                <c:pt idx="5">
                  <c:v>68.365045809570532</c:v>
                </c:pt>
                <c:pt idx="6">
                  <c:v>68.766924839021797</c:v>
                </c:pt>
                <c:pt idx="7">
                  <c:v>68.046368777755035</c:v>
                </c:pt>
                <c:pt idx="8">
                  <c:v>67.816513614942792</c:v>
                </c:pt>
                <c:pt idx="9">
                  <c:v>70.315835154265798</c:v>
                </c:pt>
                <c:pt idx="10">
                  <c:v>77.753851054695176</c:v>
                </c:pt>
                <c:pt idx="11">
                  <c:v>82.461314804372464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B0B-4596-BF66-48E892E28AF4}"/>
            </c:ext>
          </c:extLst>
        </c:ser>
        <c:ser>
          <c:idx val="9"/>
          <c:order val="8"/>
          <c:tx>
            <c:strRef>
              <c:f>'8'!$B$40</c:f>
              <c:strCache>
                <c:ptCount val="1"/>
                <c:pt idx="0">
                  <c:v>Паи нерезедентов</c:v>
                </c:pt>
              </c:strCache>
            </c:strRef>
          </c:tx>
          <c:invertIfNegative val="0"/>
          <c:val>
            <c:numRef>
              <c:f>'8'!$C$40:$N$40</c:f>
              <c:numCache>
                <c:formatCode>0</c:formatCode>
                <c:ptCount val="12"/>
                <c:pt idx="0">
                  <c:v>1.4500061012425303</c:v>
                </c:pt>
                <c:pt idx="1">
                  <c:v>1.5917773312273158</c:v>
                </c:pt>
                <c:pt idx="2">
                  <c:v>3.9493570289138633</c:v>
                </c:pt>
                <c:pt idx="3">
                  <c:v>5.6658886394603583</c:v>
                </c:pt>
                <c:pt idx="4">
                  <c:v>2.0248342653439373</c:v>
                </c:pt>
                <c:pt idx="5">
                  <c:v>2.2666569655924338</c:v>
                </c:pt>
                <c:pt idx="6">
                  <c:v>2.4330688199035673</c:v>
                </c:pt>
                <c:pt idx="7">
                  <c:v>2.520529943813747</c:v>
                </c:pt>
                <c:pt idx="8">
                  <c:v>3.1744840473012665</c:v>
                </c:pt>
                <c:pt idx="9">
                  <c:v>5.9118716608231505</c:v>
                </c:pt>
                <c:pt idx="10">
                  <c:v>0.23546479306640866</c:v>
                </c:pt>
                <c:pt idx="11">
                  <c:v>0.27942071124054274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B0B-4596-BF66-48E892E28AF4}"/>
            </c:ext>
          </c:extLst>
        </c:ser>
        <c:ser>
          <c:idx val="8"/>
          <c:order val="9"/>
          <c:tx>
            <c:strRef>
              <c:f>'8'!$B$41</c:f>
              <c:strCache>
                <c:ptCount val="1"/>
                <c:pt idx="0">
                  <c:v>Прочее</c:v>
                </c:pt>
              </c:strCache>
            </c:strRef>
          </c:tx>
          <c:invertIfNegative val="0"/>
          <c:cat>
            <c:multiLvlStrRef>
              <c:f>'8'!$C$5:$N$6</c:f>
              <c:multiLvlStrCache>
                <c:ptCount val="12"/>
                <c:lvl>
                  <c:pt idx="0">
                    <c:v>IV кв.</c:v>
                  </c:pt>
                  <c:pt idx="1">
                    <c:v>I кв.</c:v>
                  </c:pt>
                  <c:pt idx="2">
                    <c:v>II кв.</c:v>
                  </c:pt>
                  <c:pt idx="3">
                    <c:v>III кв.</c:v>
                  </c:pt>
                  <c:pt idx="4">
                    <c:v>IV кв.</c:v>
                  </c:pt>
                  <c:pt idx="5">
                    <c:v>I кв.</c:v>
                  </c:pt>
                  <c:pt idx="6">
                    <c:v>II кв.</c:v>
                  </c:pt>
                  <c:pt idx="7">
                    <c:v>III кв.</c:v>
                  </c:pt>
                  <c:pt idx="8">
                    <c:v>IV кв.</c:v>
                  </c:pt>
                  <c:pt idx="9">
                    <c:v>I кв.</c:v>
                  </c:pt>
                  <c:pt idx="10">
                    <c:v>II кв.</c:v>
                  </c:pt>
                  <c:pt idx="11">
                    <c:v>III кв.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'8'!$C$41:$N$41</c:f>
              <c:numCache>
                <c:formatCode>0</c:formatCode>
                <c:ptCount val="12"/>
                <c:pt idx="0">
                  <c:v>6.6872222750946238E-3</c:v>
                </c:pt>
                <c:pt idx="1">
                  <c:v>9.4585513679715672E-3</c:v>
                </c:pt>
                <c:pt idx="2">
                  <c:v>1.0343104976059706E-2</c:v>
                </c:pt>
                <c:pt idx="3">
                  <c:v>1.5545579484555727E-2</c:v>
                </c:pt>
                <c:pt idx="4">
                  <c:v>4.5021958917624181</c:v>
                </c:pt>
                <c:pt idx="5">
                  <c:v>4.6470674085662749</c:v>
                </c:pt>
                <c:pt idx="6">
                  <c:v>4.1565980759657242</c:v>
                </c:pt>
                <c:pt idx="7">
                  <c:v>3.9656232298408187</c:v>
                </c:pt>
                <c:pt idx="8">
                  <c:v>2.6149795457657978</c:v>
                </c:pt>
                <c:pt idx="9">
                  <c:v>2.3205197830038413</c:v>
                </c:pt>
                <c:pt idx="10">
                  <c:v>1.8854727700789082</c:v>
                </c:pt>
                <c:pt idx="11">
                  <c:v>0.53630514874016466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B0B-4596-BF66-48E892E28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29471296"/>
        <c:axId val="529466592"/>
      </c:barChart>
      <c:catAx>
        <c:axId val="52947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529466592"/>
        <c:crosses val="autoZero"/>
        <c:auto val="0"/>
        <c:lblAlgn val="ctr"/>
        <c:lblOffset val="100"/>
        <c:noMultiLvlLbl val="0"/>
      </c:catAx>
      <c:valAx>
        <c:axId val="529466592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529471296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3.3570950468540833E-2"/>
          <c:y val="0.69018750000000006"/>
          <c:w val="0.93950993270088379"/>
          <c:h val="0.29785077510535041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279189</xdr:colOff>
      <xdr:row>8</xdr:row>
      <xdr:rowOff>89431</xdr:rowOff>
    </xdr:from>
    <xdr:to>
      <xdr:col>14</xdr:col>
      <xdr:colOff>219189</xdr:colOff>
      <xdr:row>22</xdr:row>
      <xdr:rowOff>158431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136314</xdr:colOff>
      <xdr:row>9</xdr:row>
      <xdr:rowOff>79906</xdr:rowOff>
    </xdr:from>
    <xdr:to>
      <xdr:col>15</xdr:col>
      <xdr:colOff>76314</xdr:colOff>
      <xdr:row>23</xdr:row>
      <xdr:rowOff>148906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374439</xdr:colOff>
      <xdr:row>11</xdr:row>
      <xdr:rowOff>156106</xdr:rowOff>
    </xdr:from>
    <xdr:to>
      <xdr:col>19</xdr:col>
      <xdr:colOff>314439</xdr:colOff>
      <xdr:row>26</xdr:row>
      <xdr:rowOff>34606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168275</xdr:colOff>
      <xdr:row>9</xdr:row>
      <xdr:rowOff>33866</xdr:rowOff>
    </xdr:from>
    <xdr:to>
      <xdr:col>19</xdr:col>
      <xdr:colOff>32075</xdr:colOff>
      <xdr:row>23</xdr:row>
      <xdr:rowOff>102866</xdr:rowOff>
    </xdr:to>
    <xdr:graphicFrame macro="">
      <xdr:nvGraphicFramePr>
        <xdr:cNvPr id="2" name="Chart 26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149225</xdr:colOff>
      <xdr:row>8</xdr:row>
      <xdr:rowOff>5291</xdr:rowOff>
    </xdr:from>
    <xdr:to>
      <xdr:col>19</xdr:col>
      <xdr:colOff>13025</xdr:colOff>
      <xdr:row>22</xdr:row>
      <xdr:rowOff>74291</xdr:rowOff>
    </xdr:to>
    <xdr:graphicFrame macro="">
      <xdr:nvGraphicFramePr>
        <xdr:cNvPr id="3" name="Chart 26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527745</xdr:colOff>
      <xdr:row>29</xdr:row>
      <xdr:rowOff>60700</xdr:rowOff>
    </xdr:from>
    <xdr:to>
      <xdr:col>20</xdr:col>
      <xdr:colOff>562995</xdr:colOff>
      <xdr:row>43</xdr:row>
      <xdr:rowOff>129700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5BA10608-E86D-49B3-9A84-6674E195C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527745</xdr:colOff>
      <xdr:row>29</xdr:row>
      <xdr:rowOff>60700</xdr:rowOff>
    </xdr:from>
    <xdr:to>
      <xdr:col>20</xdr:col>
      <xdr:colOff>562995</xdr:colOff>
      <xdr:row>43</xdr:row>
      <xdr:rowOff>129700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5BA10608-E86D-49B3-9A84-6674E195C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527745</xdr:colOff>
      <xdr:row>29</xdr:row>
      <xdr:rowOff>60700</xdr:rowOff>
    </xdr:from>
    <xdr:to>
      <xdr:col>20</xdr:col>
      <xdr:colOff>562995</xdr:colOff>
      <xdr:row>43</xdr:row>
      <xdr:rowOff>129700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5BA10608-E86D-49B3-9A84-6674E195C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H13" sqref="H13"/>
    </sheetView>
  </sheetViews>
  <sheetFormatPr defaultColWidth="9.109375" defaultRowHeight="14.4" x14ac:dyDescent="0.3"/>
  <cols>
    <col min="1" max="1" width="9.109375" style="4"/>
    <col min="2" max="2" width="27.109375" style="4" customWidth="1"/>
    <col min="3" max="8" width="6.109375" style="4" customWidth="1"/>
    <col min="9" max="9" width="4.33203125" style="4" customWidth="1"/>
    <col min="10" max="16384" width="9.109375" style="4"/>
  </cols>
  <sheetData>
    <row r="1" spans="1:8" x14ac:dyDescent="0.3">
      <c r="A1" s="19" t="s">
        <v>27</v>
      </c>
      <c r="B1" s="20"/>
      <c r="C1" s="20"/>
      <c r="D1" s="20"/>
      <c r="E1" s="20"/>
      <c r="F1" s="20"/>
      <c r="G1" s="20"/>
      <c r="H1" s="20"/>
    </row>
    <row r="2" spans="1:8" x14ac:dyDescent="0.3">
      <c r="A2" s="20" t="s">
        <v>8</v>
      </c>
      <c r="B2" s="20"/>
      <c r="C2" s="20"/>
      <c r="D2" s="20"/>
      <c r="E2" s="20"/>
      <c r="F2" s="20"/>
      <c r="G2" s="20"/>
      <c r="H2" s="20"/>
    </row>
    <row r="3" spans="1:8" x14ac:dyDescent="0.3">
      <c r="A3" s="20"/>
      <c r="B3" s="31"/>
      <c r="C3" s="20"/>
      <c r="D3" s="20"/>
      <c r="E3" s="20"/>
      <c r="F3" s="20"/>
      <c r="G3" s="20"/>
      <c r="H3" s="20"/>
    </row>
    <row r="4" spans="1:8" x14ac:dyDescent="0.3">
      <c r="A4" s="20"/>
      <c r="B4" s="34"/>
      <c r="C4" s="26">
        <v>2020</v>
      </c>
      <c r="D4" s="27">
        <v>2021</v>
      </c>
      <c r="E4" s="27">
        <v>2022</v>
      </c>
      <c r="F4" s="27" t="s">
        <v>32</v>
      </c>
      <c r="G4" s="27" t="s">
        <v>33</v>
      </c>
      <c r="H4" s="27" t="s">
        <v>38</v>
      </c>
    </row>
    <row r="5" spans="1:8" x14ac:dyDescent="0.3">
      <c r="A5" s="20"/>
      <c r="B5" s="35"/>
      <c r="C5" s="35">
        <f t="shared" ref="C5:D5" si="0">C6+C7</f>
        <v>3.4567550000000002</v>
      </c>
      <c r="D5" s="35">
        <f t="shared" si="0"/>
        <v>4.8296039999999998</v>
      </c>
      <c r="E5" s="35">
        <f t="shared" ref="E5:H5" si="1">E6+E7</f>
        <v>5.2260449999999992</v>
      </c>
      <c r="F5" s="35">
        <f t="shared" si="1"/>
        <v>5.3475289999999998</v>
      </c>
      <c r="G5" s="35">
        <f t="shared" si="1"/>
        <v>5.6000440000000005</v>
      </c>
      <c r="H5" s="35">
        <f t="shared" si="1"/>
        <v>5.7179910000000005</v>
      </c>
    </row>
    <row r="6" spans="1:8" x14ac:dyDescent="0.3">
      <c r="A6" s="20"/>
      <c r="B6" s="52" t="s">
        <v>22</v>
      </c>
      <c r="C6" s="35">
        <v>3.055247</v>
      </c>
      <c r="D6" s="24">
        <v>4.3163819999999999</v>
      </c>
      <c r="E6" s="24">
        <v>4.7889989999999996</v>
      </c>
      <c r="F6" s="24">
        <v>4.9379119999999999</v>
      </c>
      <c r="G6" s="24">
        <v>5.1940900000000001</v>
      </c>
      <c r="H6" s="24">
        <v>5.3396940000000006</v>
      </c>
    </row>
    <row r="7" spans="1:8" x14ac:dyDescent="0.3">
      <c r="A7" s="20"/>
      <c r="B7" s="52" t="s">
        <v>23</v>
      </c>
      <c r="C7" s="35">
        <v>0.40150799999999998</v>
      </c>
      <c r="D7" s="24">
        <v>0.51322199999999996</v>
      </c>
      <c r="E7" s="24">
        <v>0.43704599999999999</v>
      </c>
      <c r="F7" s="24">
        <v>0.40961700000000001</v>
      </c>
      <c r="G7" s="24">
        <v>0.40595399999999998</v>
      </c>
      <c r="H7" s="24">
        <v>0.37829700000000005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I13" sqref="I13"/>
    </sheetView>
  </sheetViews>
  <sheetFormatPr defaultColWidth="9.109375" defaultRowHeight="14.4" x14ac:dyDescent="0.3"/>
  <cols>
    <col min="1" max="1" width="9.109375" style="4"/>
    <col min="2" max="2" width="27.109375" style="4" customWidth="1"/>
    <col min="3" max="8" width="6.109375" style="4" customWidth="1"/>
    <col min="9" max="9" width="4.33203125" style="4" customWidth="1"/>
    <col min="10" max="16384" width="9.109375" style="4"/>
  </cols>
  <sheetData>
    <row r="1" spans="1:8" x14ac:dyDescent="0.3">
      <c r="A1" s="19" t="s">
        <v>28</v>
      </c>
      <c r="B1" s="20"/>
      <c r="C1" s="20"/>
      <c r="D1" s="20"/>
      <c r="E1" s="20"/>
      <c r="F1" s="20"/>
      <c r="G1" s="20"/>
      <c r="H1" s="20"/>
    </row>
    <row r="2" spans="1:8" x14ac:dyDescent="0.3">
      <c r="A2" s="20" t="s">
        <v>8</v>
      </c>
      <c r="B2" s="20"/>
      <c r="C2" s="20"/>
      <c r="D2" s="20"/>
      <c r="E2" s="20"/>
      <c r="F2" s="20"/>
      <c r="G2" s="20"/>
      <c r="H2" s="20"/>
    </row>
    <row r="3" spans="1:8" x14ac:dyDescent="0.3">
      <c r="A3" s="20"/>
      <c r="B3" s="31"/>
      <c r="C3" s="20"/>
      <c r="D3" s="20"/>
      <c r="E3" s="20"/>
      <c r="F3" s="20"/>
      <c r="G3" s="20"/>
      <c r="H3" s="20"/>
    </row>
    <row r="4" spans="1:8" x14ac:dyDescent="0.3">
      <c r="A4" s="20"/>
      <c r="B4" s="34"/>
      <c r="C4" s="26">
        <v>2020</v>
      </c>
      <c r="D4" s="27">
        <v>2021</v>
      </c>
      <c r="E4" s="27">
        <v>2022</v>
      </c>
      <c r="F4" s="27" t="s">
        <v>32</v>
      </c>
      <c r="G4" s="27" t="s">
        <v>33</v>
      </c>
      <c r="H4" s="27" t="s">
        <v>38</v>
      </c>
    </row>
    <row r="5" spans="1:8" x14ac:dyDescent="0.3">
      <c r="A5" s="20"/>
      <c r="B5" s="35"/>
      <c r="C5" s="51">
        <f t="shared" ref="C5:D5" si="0">C6+C7</f>
        <v>375.62080904655795</v>
      </c>
      <c r="D5" s="51">
        <f t="shared" si="0"/>
        <v>551.08914239696799</v>
      </c>
      <c r="E5" s="51">
        <f t="shared" ref="E5:H5" si="1">E6+E7</f>
        <v>445.84991325617602</v>
      </c>
      <c r="F5" s="51">
        <f t="shared" si="1"/>
        <v>470.15969744437064</v>
      </c>
      <c r="G5" s="51">
        <f t="shared" si="1"/>
        <v>503.07966713074319</v>
      </c>
      <c r="H5" s="51">
        <f t="shared" si="1"/>
        <v>518.91740020502095</v>
      </c>
    </row>
    <row r="6" spans="1:8" x14ac:dyDescent="0.3">
      <c r="A6" s="20"/>
      <c r="B6" s="52" t="s">
        <v>22</v>
      </c>
      <c r="C6" s="51">
        <v>270.01529947195598</v>
      </c>
      <c r="D6" s="33">
        <v>423.73882215936601</v>
      </c>
      <c r="E6" s="33">
        <v>353.89718218822316</v>
      </c>
      <c r="F6" s="33">
        <v>385.76416517810861</v>
      </c>
      <c r="G6" s="33">
        <v>417.48330797564165</v>
      </c>
      <c r="H6" s="33">
        <v>439.55864087152099</v>
      </c>
    </row>
    <row r="7" spans="1:8" x14ac:dyDescent="0.3">
      <c r="A7" s="20"/>
      <c r="B7" s="52" t="s">
        <v>23</v>
      </c>
      <c r="C7" s="51">
        <v>105.605509574602</v>
      </c>
      <c r="D7" s="33">
        <v>127.35032023760201</v>
      </c>
      <c r="E7" s="33">
        <v>91.952731067952882</v>
      </c>
      <c r="F7" s="33">
        <v>84.395532266261995</v>
      </c>
      <c r="G7" s="33">
        <v>85.596359155101524</v>
      </c>
      <c r="H7" s="33">
        <v>79.358759333500004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"/>
  <sheetViews>
    <sheetView workbookViewId="0">
      <selection activeCell="Q8" sqref="Q8"/>
    </sheetView>
  </sheetViews>
  <sheetFormatPr defaultColWidth="9.109375" defaultRowHeight="14.4" x14ac:dyDescent="0.3"/>
  <cols>
    <col min="1" max="1" width="9.109375" style="4"/>
    <col min="2" max="2" width="27.109375" style="4" customWidth="1"/>
    <col min="3" max="7" width="6.109375" style="4" customWidth="1"/>
    <col min="8" max="8" width="5.5546875" style="4" customWidth="1"/>
    <col min="9" max="14" width="5.6640625" style="4" customWidth="1"/>
    <col min="15" max="16384" width="9.109375" style="4"/>
  </cols>
  <sheetData>
    <row r="1" spans="1:25" x14ac:dyDescent="0.3">
      <c r="A1" s="19" t="s">
        <v>34</v>
      </c>
      <c r="B1" s="20"/>
      <c r="C1" s="20"/>
      <c r="D1" s="20"/>
      <c r="E1" s="20"/>
      <c r="F1" s="20"/>
      <c r="G1" s="20"/>
    </row>
    <row r="2" spans="1:25" x14ac:dyDescent="0.3">
      <c r="A2" s="20" t="s">
        <v>8</v>
      </c>
      <c r="B2" s="20"/>
      <c r="C2" s="20"/>
      <c r="D2" s="20"/>
      <c r="E2" s="20"/>
      <c r="F2" s="20"/>
      <c r="G2" s="20"/>
    </row>
    <row r="3" spans="1:25" x14ac:dyDescent="0.3">
      <c r="A3" s="20"/>
      <c r="B3" s="31"/>
      <c r="C3" s="22">
        <v>2020</v>
      </c>
      <c r="D3" s="22">
        <v>2021</v>
      </c>
      <c r="E3" s="22"/>
      <c r="F3" s="22"/>
      <c r="G3" s="22"/>
      <c r="H3" s="22">
        <v>2022</v>
      </c>
      <c r="I3" s="22"/>
      <c r="J3" s="22"/>
      <c r="K3" s="22"/>
      <c r="L3" s="22">
        <v>2023</v>
      </c>
      <c r="M3" s="22"/>
      <c r="N3" s="22"/>
    </row>
    <row r="4" spans="1:25" x14ac:dyDescent="0.3">
      <c r="A4" s="20"/>
      <c r="B4" s="34"/>
      <c r="C4" s="23" t="s">
        <v>5</v>
      </c>
      <c r="D4" s="23" t="s">
        <v>30</v>
      </c>
      <c r="E4" s="23" t="s">
        <v>31</v>
      </c>
      <c r="F4" s="23" t="s">
        <v>29</v>
      </c>
      <c r="G4" s="23" t="s">
        <v>5</v>
      </c>
      <c r="H4" s="23" t="s">
        <v>30</v>
      </c>
      <c r="I4" s="23" t="s">
        <v>31</v>
      </c>
      <c r="J4" s="23" t="s">
        <v>29</v>
      </c>
      <c r="K4" s="23" t="s">
        <v>5</v>
      </c>
      <c r="L4" s="23" t="s">
        <v>30</v>
      </c>
      <c r="M4" s="23" t="s">
        <v>31</v>
      </c>
      <c r="N4" s="23" t="s">
        <v>29</v>
      </c>
    </row>
    <row r="5" spans="1:25" x14ac:dyDescent="0.3">
      <c r="A5" s="20"/>
      <c r="B5" s="35" t="s">
        <v>37</v>
      </c>
      <c r="C5" s="51">
        <f>C6+C7</f>
        <v>76.866093609269996</v>
      </c>
      <c r="D5" s="51">
        <f t="shared" ref="D5:K5" si="0">D6+D7</f>
        <v>29.003209539039997</v>
      </c>
      <c r="E5" s="51">
        <f t="shared" si="0"/>
        <v>23.210161992199993</v>
      </c>
      <c r="F5" s="51">
        <f t="shared" si="0"/>
        <v>26.091531723639992</v>
      </c>
      <c r="G5" s="51">
        <f t="shared" si="0"/>
        <v>49.154970849259975</v>
      </c>
      <c r="H5" s="51">
        <f t="shared" si="0"/>
        <v>53.862498494419988</v>
      </c>
      <c r="I5" s="51">
        <f t="shared" si="0"/>
        <v>8.041304105899993</v>
      </c>
      <c r="J5" s="51">
        <f t="shared" si="0"/>
        <v>-3.774124489440005</v>
      </c>
      <c r="K5" s="51">
        <f t="shared" si="0"/>
        <v>26.04720617948</v>
      </c>
      <c r="L5" s="51">
        <f>L6+L7</f>
        <v>-7.0864320189200125</v>
      </c>
      <c r="M5" s="51">
        <f>M6+M7</f>
        <v>5.9309957286272361</v>
      </c>
      <c r="N5" s="51">
        <f>N6+N7</f>
        <v>2.4942096950596948</v>
      </c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25" x14ac:dyDescent="0.3">
      <c r="A6" s="20"/>
      <c r="B6" s="52" t="s">
        <v>22</v>
      </c>
      <c r="C6" s="51">
        <v>61.185981476749994</v>
      </c>
      <c r="D6" s="33">
        <v>26.396085490019999</v>
      </c>
      <c r="E6" s="33">
        <v>21.967309788399998</v>
      </c>
      <c r="F6" s="33">
        <v>23.114644766359994</v>
      </c>
      <c r="G6" s="33">
        <v>55.989008959829974</v>
      </c>
      <c r="H6" s="51">
        <v>51.936283554049986</v>
      </c>
      <c r="I6" s="51">
        <v>2.863436932639992</v>
      </c>
      <c r="J6" s="51">
        <v>1.9200330276299957</v>
      </c>
      <c r="K6" s="51">
        <v>30.849935157930002</v>
      </c>
      <c r="L6" s="51">
        <v>-0.63399758152000973</v>
      </c>
      <c r="M6" s="51">
        <v>9.6593679011472293</v>
      </c>
      <c r="N6" s="51">
        <v>8.9038420744196998</v>
      </c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spans="1:25" x14ac:dyDescent="0.3">
      <c r="A7" s="20"/>
      <c r="B7" s="52" t="s">
        <v>23</v>
      </c>
      <c r="C7" s="51">
        <v>15.68011213252</v>
      </c>
      <c r="D7" s="33">
        <v>2.6071240490199981</v>
      </c>
      <c r="E7" s="33">
        <v>1.2428522037999947</v>
      </c>
      <c r="F7" s="33">
        <v>2.9768869572799987</v>
      </c>
      <c r="G7" s="33">
        <v>-6.834038110569999</v>
      </c>
      <c r="H7" s="51">
        <v>1.9262149403700013</v>
      </c>
      <c r="I7" s="51">
        <v>5.1778671732600019</v>
      </c>
      <c r="J7" s="51">
        <v>-5.6941575170700007</v>
      </c>
      <c r="K7" s="51">
        <v>-4.8027289784500002</v>
      </c>
      <c r="L7" s="51">
        <v>-6.4524344374000027</v>
      </c>
      <c r="M7" s="51">
        <v>-3.7283721725199936</v>
      </c>
      <c r="N7" s="51">
        <v>-6.409632379360005</v>
      </c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zoomScaleNormal="100" workbookViewId="0">
      <selection activeCell="C6" sqref="C6:N8"/>
    </sheetView>
  </sheetViews>
  <sheetFormatPr defaultColWidth="9.109375" defaultRowHeight="14.4" x14ac:dyDescent="0.3"/>
  <cols>
    <col min="1" max="1" width="9.109375" style="4"/>
    <col min="2" max="2" width="22.44140625" style="3" customWidth="1"/>
    <col min="3" max="7" width="6.6640625" style="4" customWidth="1"/>
    <col min="8" max="14" width="6.6640625" style="6" customWidth="1"/>
    <col min="15" max="15" width="11.6640625" style="6" customWidth="1"/>
    <col min="16" max="17" width="8.44140625" style="6" customWidth="1"/>
    <col min="18" max="19" width="9.109375" style="6" customWidth="1"/>
    <col min="20" max="16384" width="9.109375" style="4"/>
  </cols>
  <sheetData>
    <row r="1" spans="1:19" s="5" customFormat="1" x14ac:dyDescent="0.3">
      <c r="A1" s="19" t="s">
        <v>35</v>
      </c>
      <c r="B1" s="41"/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8"/>
      <c r="P1" s="9"/>
      <c r="Q1" s="9"/>
      <c r="R1" s="9"/>
      <c r="S1" s="9"/>
    </row>
    <row r="2" spans="1:19" s="5" customFormat="1" x14ac:dyDescent="0.3">
      <c r="A2" s="20" t="s">
        <v>21</v>
      </c>
      <c r="B2" s="41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8"/>
      <c r="P2" s="9"/>
      <c r="Q2" s="9"/>
      <c r="R2" s="9"/>
      <c r="S2" s="9"/>
    </row>
    <row r="3" spans="1:19" s="5" customFormat="1" x14ac:dyDescent="0.3">
      <c r="A3" s="40"/>
      <c r="B3" s="41"/>
      <c r="C3" s="42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8"/>
      <c r="P3" s="9"/>
      <c r="Q3" s="9"/>
      <c r="R3" s="9"/>
      <c r="S3" s="9"/>
    </row>
    <row r="4" spans="1:19" s="5" customFormat="1" x14ac:dyDescent="0.3">
      <c r="A4" s="40"/>
      <c r="B4" s="34"/>
      <c r="C4" s="22">
        <v>2020</v>
      </c>
      <c r="D4" s="22">
        <v>2021</v>
      </c>
      <c r="E4" s="22"/>
      <c r="F4" s="22"/>
      <c r="G4" s="22"/>
      <c r="H4" s="22">
        <v>2022</v>
      </c>
      <c r="I4" s="22"/>
      <c r="J4" s="22"/>
      <c r="K4" s="22"/>
      <c r="L4" s="22">
        <v>2023</v>
      </c>
      <c r="M4" s="22"/>
      <c r="N4" s="22"/>
      <c r="O4" s="8"/>
      <c r="P4" s="9"/>
      <c r="Q4" s="9"/>
      <c r="R4" s="9"/>
      <c r="S4" s="9"/>
    </row>
    <row r="5" spans="1:19" s="5" customFormat="1" x14ac:dyDescent="0.3">
      <c r="A5" s="40"/>
      <c r="B5" s="39"/>
      <c r="C5" s="23" t="s">
        <v>5</v>
      </c>
      <c r="D5" s="23" t="s">
        <v>30</v>
      </c>
      <c r="E5" s="23" t="s">
        <v>31</v>
      </c>
      <c r="F5" s="23" t="s">
        <v>29</v>
      </c>
      <c r="G5" s="23" t="s">
        <v>5</v>
      </c>
      <c r="H5" s="23" t="s">
        <v>30</v>
      </c>
      <c r="I5" s="23" t="s">
        <v>31</v>
      </c>
      <c r="J5" s="23" t="s">
        <v>29</v>
      </c>
      <c r="K5" s="23" t="s">
        <v>5</v>
      </c>
      <c r="L5" s="23" t="s">
        <v>30</v>
      </c>
      <c r="M5" s="23" t="s">
        <v>31</v>
      </c>
      <c r="N5" s="23" t="s">
        <v>29</v>
      </c>
      <c r="O5" s="8"/>
      <c r="P5" s="9"/>
      <c r="Q5" s="9"/>
      <c r="R5" s="9"/>
      <c r="S5" s="9"/>
    </row>
    <row r="6" spans="1:19" s="2" customFormat="1" x14ac:dyDescent="0.3">
      <c r="A6" s="21"/>
      <c r="B6" s="44" t="s">
        <v>22</v>
      </c>
      <c r="C6" s="45">
        <v>7.6195542253891606</v>
      </c>
      <c r="D6" s="45">
        <v>12.57919912465098</v>
      </c>
      <c r="E6" s="45">
        <v>15.682208348984705</v>
      </c>
      <c r="F6" s="45">
        <v>15.326210780557586</v>
      </c>
      <c r="G6" s="45">
        <v>16.550950243529748</v>
      </c>
      <c r="H6" s="45">
        <v>45.875763079010127</v>
      </c>
      <c r="I6" s="45">
        <v>71.294709319054704</v>
      </c>
      <c r="J6" s="45">
        <v>57.209298825200001</v>
      </c>
      <c r="K6" s="45">
        <v>39.065288393548606</v>
      </c>
      <c r="L6" s="45">
        <v>38.705881394800002</v>
      </c>
      <c r="M6" s="45">
        <v>26.044699229654121</v>
      </c>
      <c r="N6" s="45">
        <v>40.829696018888143</v>
      </c>
      <c r="O6" s="7"/>
      <c r="P6" s="7"/>
      <c r="Q6" s="7"/>
      <c r="R6" s="7"/>
      <c r="S6" s="7"/>
    </row>
    <row r="7" spans="1:19" s="2" customFormat="1" x14ac:dyDescent="0.3">
      <c r="A7" s="21"/>
      <c r="B7" s="44" t="s">
        <v>23</v>
      </c>
      <c r="C7" s="45">
        <v>28.210580964646919</v>
      </c>
      <c r="D7" s="45">
        <v>61.961233847436439</v>
      </c>
      <c r="E7" s="45">
        <v>65.296446326643348</v>
      </c>
      <c r="F7" s="45">
        <v>54.143316301302121</v>
      </c>
      <c r="G7" s="45">
        <v>39.05003625815808</v>
      </c>
      <c r="H7" s="45">
        <v>89.340006839307364</v>
      </c>
      <c r="I7" s="45">
        <v>280.80556936847341</v>
      </c>
      <c r="J7" s="45">
        <v>298.22144288570001</v>
      </c>
      <c r="K7" s="45">
        <v>327.72536687631026</v>
      </c>
      <c r="L7" s="45">
        <v>255.7992119239</v>
      </c>
      <c r="M7" s="45">
        <v>177.31236597569693</v>
      </c>
      <c r="N7" s="45">
        <v>232.74341856657009</v>
      </c>
      <c r="O7" s="7"/>
      <c r="P7" s="7"/>
      <c r="Q7" s="7"/>
      <c r="R7" s="7"/>
      <c r="S7" s="7"/>
    </row>
    <row r="8" spans="1:19" s="2" customFormat="1" x14ac:dyDescent="0.3">
      <c r="A8" s="21"/>
      <c r="B8" s="46" t="s">
        <v>24</v>
      </c>
      <c r="C8" s="33">
        <v>10.98193615703153</v>
      </c>
      <c r="D8" s="33">
        <v>17.800780587137282</v>
      </c>
      <c r="E8" s="33">
        <v>21.578845149095525</v>
      </c>
      <c r="F8" s="33">
        <v>20.13528518371983</v>
      </c>
      <c r="G8" s="33">
        <v>20.765081397830684</v>
      </c>
      <c r="H8" s="33">
        <v>48.733741212640311</v>
      </c>
      <c r="I8" s="33">
        <v>88.250173907544422</v>
      </c>
      <c r="J8" s="33">
        <v>77.1354407571</v>
      </c>
      <c r="K8" s="33">
        <v>56.490650805201383</v>
      </c>
      <c r="L8" s="33">
        <v>53.154896065700001</v>
      </c>
      <c r="M8" s="33">
        <v>32.128175791827893</v>
      </c>
      <c r="N8" s="33">
        <v>51.975537136879382</v>
      </c>
      <c r="O8" s="7"/>
      <c r="P8" s="7"/>
      <c r="Q8" s="7"/>
      <c r="R8" s="7"/>
      <c r="S8" s="7"/>
    </row>
    <row r="9" spans="1:19" x14ac:dyDescent="0.3">
      <c r="A9" s="18"/>
      <c r="B9" s="37"/>
      <c r="C9" s="18"/>
      <c r="D9" s="18"/>
      <c r="E9" s="18"/>
      <c r="F9" s="18"/>
      <c r="G9" s="18"/>
      <c r="H9" s="20"/>
      <c r="I9" s="20"/>
      <c r="J9" s="20"/>
      <c r="K9" s="20"/>
      <c r="L9" s="20"/>
      <c r="M9" s="20"/>
      <c r="N9" s="38"/>
    </row>
    <row r="10" spans="1:19" x14ac:dyDescent="0.3">
      <c r="A10" s="18"/>
      <c r="B10" s="37"/>
      <c r="C10" s="18"/>
      <c r="D10" s="18"/>
      <c r="E10" s="18"/>
      <c r="F10" s="18"/>
      <c r="G10" s="18"/>
      <c r="H10" s="20"/>
      <c r="I10" s="20"/>
      <c r="J10" s="20"/>
      <c r="K10" s="20"/>
      <c r="L10" s="20"/>
      <c r="M10" s="20"/>
      <c r="N10" s="38"/>
    </row>
    <row r="11" spans="1:19" x14ac:dyDescent="0.3">
      <c r="A11" s="18"/>
      <c r="B11" s="37"/>
      <c r="C11" s="18"/>
      <c r="D11" s="18"/>
      <c r="E11" s="18"/>
      <c r="F11" s="18"/>
      <c r="G11" s="18"/>
      <c r="H11" s="20"/>
      <c r="I11" s="20"/>
      <c r="J11" s="20"/>
      <c r="K11" s="20"/>
      <c r="L11" s="20"/>
      <c r="M11" s="20"/>
      <c r="N11" s="38"/>
    </row>
    <row r="12" spans="1:19" x14ac:dyDescent="0.3">
      <c r="A12" s="18"/>
      <c r="B12" s="37"/>
      <c r="C12" s="18"/>
      <c r="D12" s="18"/>
      <c r="E12" s="18"/>
      <c r="F12" s="18"/>
      <c r="G12" s="18"/>
      <c r="H12" s="20"/>
      <c r="I12" s="20"/>
      <c r="J12" s="20"/>
      <c r="K12" s="20"/>
      <c r="L12" s="20"/>
      <c r="M12" s="20"/>
      <c r="N12" s="20"/>
    </row>
    <row r="13" spans="1:19" x14ac:dyDescent="0.3">
      <c r="A13" s="18"/>
      <c r="B13" s="37"/>
      <c r="C13" s="18"/>
      <c r="D13" s="18"/>
      <c r="E13" s="18"/>
      <c r="F13" s="18"/>
      <c r="G13" s="18"/>
      <c r="H13" s="20"/>
      <c r="I13" s="20"/>
      <c r="J13" s="20"/>
      <c r="K13" s="20"/>
      <c r="L13" s="20"/>
      <c r="M13" s="20"/>
      <c r="N13" s="20"/>
    </row>
    <row r="14" spans="1:19" x14ac:dyDescent="0.3">
      <c r="A14" s="18"/>
      <c r="B14" s="37"/>
      <c r="C14" s="18"/>
      <c r="D14" s="18"/>
      <c r="E14" s="18"/>
      <c r="F14" s="18"/>
      <c r="G14" s="18"/>
      <c r="H14" s="20"/>
      <c r="I14" s="20"/>
      <c r="J14" s="20"/>
      <c r="K14" s="20"/>
      <c r="L14" s="20"/>
      <c r="M14" s="20"/>
      <c r="N14" s="20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zoomScaleNormal="100" workbookViewId="0">
      <selection activeCell="C6" sqref="C6:N7"/>
    </sheetView>
  </sheetViews>
  <sheetFormatPr defaultColWidth="9.109375" defaultRowHeight="14.4" x14ac:dyDescent="0.3"/>
  <cols>
    <col min="1" max="1" width="9.109375" style="4"/>
    <col min="2" max="2" width="22.44140625" style="3" customWidth="1"/>
    <col min="3" max="7" width="6.6640625" style="4" customWidth="1"/>
    <col min="8" max="14" width="6.6640625" style="6" customWidth="1"/>
    <col min="15" max="15" width="11.6640625" style="6" customWidth="1"/>
    <col min="16" max="17" width="8.44140625" style="6" customWidth="1"/>
    <col min="18" max="19" width="9.109375" style="6" customWidth="1"/>
    <col min="20" max="16384" width="9.109375" style="4"/>
  </cols>
  <sheetData>
    <row r="1" spans="1:19" s="5" customFormat="1" x14ac:dyDescent="0.3">
      <c r="A1" s="19" t="s">
        <v>36</v>
      </c>
      <c r="B1" s="41"/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8"/>
      <c r="P1" s="9"/>
      <c r="Q1" s="9"/>
      <c r="R1" s="9"/>
      <c r="S1" s="9"/>
    </row>
    <row r="2" spans="1:19" s="5" customFormat="1" x14ac:dyDescent="0.3">
      <c r="A2" s="20" t="s">
        <v>21</v>
      </c>
      <c r="B2" s="41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8"/>
      <c r="P2" s="9"/>
      <c r="Q2" s="9"/>
      <c r="R2" s="9"/>
      <c r="S2" s="9"/>
    </row>
    <row r="3" spans="1:19" s="5" customFormat="1" x14ac:dyDescent="0.3">
      <c r="A3" s="40"/>
      <c r="B3" s="41"/>
      <c r="C3" s="42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8"/>
      <c r="P3" s="9"/>
      <c r="Q3" s="9"/>
      <c r="R3" s="9"/>
      <c r="S3" s="9"/>
    </row>
    <row r="4" spans="1:19" s="5" customFormat="1" x14ac:dyDescent="0.3">
      <c r="A4" s="40"/>
      <c r="B4" s="34"/>
      <c r="C4" s="22">
        <v>2020</v>
      </c>
      <c r="D4" s="22">
        <v>2021</v>
      </c>
      <c r="E4" s="22"/>
      <c r="F4" s="22"/>
      <c r="G4" s="22"/>
      <c r="H4" s="22">
        <v>2022</v>
      </c>
      <c r="I4" s="22"/>
      <c r="J4" s="22"/>
      <c r="K4" s="22"/>
      <c r="L4" s="22">
        <v>2023</v>
      </c>
      <c r="M4" s="22"/>
      <c r="N4" s="22"/>
      <c r="O4" s="8"/>
      <c r="P4" s="9"/>
      <c r="Q4" s="9"/>
      <c r="R4" s="9"/>
      <c r="S4" s="9"/>
    </row>
    <row r="5" spans="1:19" s="5" customFormat="1" x14ac:dyDescent="0.3">
      <c r="A5" s="40"/>
      <c r="B5" s="39"/>
      <c r="C5" s="23" t="s">
        <v>5</v>
      </c>
      <c r="D5" s="23" t="s">
        <v>30</v>
      </c>
      <c r="E5" s="23" t="s">
        <v>31</v>
      </c>
      <c r="F5" s="23" t="s">
        <v>29</v>
      </c>
      <c r="G5" s="23" t="s">
        <v>5</v>
      </c>
      <c r="H5" s="23" t="s">
        <v>30</v>
      </c>
      <c r="I5" s="23" t="s">
        <v>31</v>
      </c>
      <c r="J5" s="23" t="s">
        <v>29</v>
      </c>
      <c r="K5" s="23" t="s">
        <v>5</v>
      </c>
      <c r="L5" s="23" t="s">
        <v>30</v>
      </c>
      <c r="M5" s="23" t="s">
        <v>31</v>
      </c>
      <c r="N5" s="23" t="s">
        <v>29</v>
      </c>
      <c r="O5" s="8"/>
      <c r="P5" s="9"/>
      <c r="Q5" s="9"/>
      <c r="R5" s="9"/>
      <c r="S5" s="9"/>
    </row>
    <row r="6" spans="1:19" s="2" customFormat="1" ht="27" x14ac:dyDescent="0.3">
      <c r="A6" s="21"/>
      <c r="B6" s="44" t="s">
        <v>6</v>
      </c>
      <c r="C6" s="45">
        <v>88.37756799105145</v>
      </c>
      <c r="D6" s="45">
        <v>90.495563535694941</v>
      </c>
      <c r="E6" s="45">
        <v>92.830401722367981</v>
      </c>
      <c r="F6" s="45">
        <v>92.136517124213299</v>
      </c>
      <c r="G6" s="45">
        <v>98.169907612293358</v>
      </c>
      <c r="H6" s="45">
        <v>84.356468999919144</v>
      </c>
      <c r="I6" s="45">
        <v>69.946211227819731</v>
      </c>
      <c r="J6" s="45">
        <v>64.633085916360614</v>
      </c>
      <c r="K6" s="45">
        <v>73.897944474037928</v>
      </c>
      <c r="L6" s="45">
        <v>78.208213268150786</v>
      </c>
      <c r="M6" s="45">
        <v>80.376602634078651</v>
      </c>
      <c r="N6" s="45">
        <v>82.319069383286944</v>
      </c>
      <c r="O6" s="7"/>
      <c r="P6" s="7"/>
      <c r="Q6" s="7"/>
      <c r="R6" s="7"/>
      <c r="S6" s="7"/>
    </row>
    <row r="7" spans="1:19" s="2" customFormat="1" ht="27" x14ac:dyDescent="0.3">
      <c r="A7" s="21"/>
      <c r="B7" s="46" t="s">
        <v>7</v>
      </c>
      <c r="C7" s="33">
        <v>263.022180316711</v>
      </c>
      <c r="D7" s="33">
        <v>260.92996808450863</v>
      </c>
      <c r="E7" s="33">
        <v>257.73476763134835</v>
      </c>
      <c r="F7" s="33">
        <v>256.30229317499709</v>
      </c>
      <c r="G7" s="33">
        <v>248.13885655252895</v>
      </c>
      <c r="H7" s="33">
        <v>210.16893920394639</v>
      </c>
      <c r="I7" s="33">
        <v>210.49493256549843</v>
      </c>
      <c r="J7" s="33">
        <v>199.20423976365149</v>
      </c>
      <c r="K7" s="33">
        <v>210.39600194934374</v>
      </c>
      <c r="L7" s="33">
        <v>206.03522833874572</v>
      </c>
      <c r="M7" s="33">
        <v>210.85236050168621</v>
      </c>
      <c r="N7" s="33">
        <v>209.77898141803928</v>
      </c>
      <c r="O7" s="7"/>
      <c r="P7" s="7"/>
      <c r="Q7" s="7"/>
      <c r="R7" s="7"/>
      <c r="S7" s="7"/>
    </row>
    <row r="8" spans="1:19" x14ac:dyDescent="0.3">
      <c r="A8" s="18"/>
      <c r="B8" s="37"/>
      <c r="C8" s="18"/>
      <c r="D8" s="18"/>
      <c r="E8" s="18"/>
      <c r="F8" s="18"/>
      <c r="G8" s="18"/>
      <c r="H8" s="20"/>
      <c r="I8" s="20"/>
      <c r="J8" s="20"/>
      <c r="K8" s="20"/>
      <c r="L8" s="20"/>
      <c r="M8" s="20"/>
      <c r="N8" s="38"/>
    </row>
    <row r="9" spans="1:19" x14ac:dyDescent="0.3">
      <c r="A9" s="18"/>
      <c r="B9" s="37"/>
      <c r="C9" s="18"/>
      <c r="D9" s="18"/>
      <c r="E9" s="18"/>
      <c r="F9" s="18"/>
      <c r="G9" s="18"/>
      <c r="H9" s="20"/>
      <c r="I9" s="20"/>
      <c r="J9" s="20"/>
      <c r="K9" s="20"/>
      <c r="L9" s="20"/>
      <c r="M9" s="20"/>
      <c r="N9" s="38"/>
    </row>
    <row r="10" spans="1:19" x14ac:dyDescent="0.3">
      <c r="A10" s="18"/>
      <c r="B10" s="37"/>
      <c r="C10" s="18"/>
      <c r="D10" s="18"/>
      <c r="E10" s="18"/>
      <c r="F10" s="18"/>
      <c r="G10" s="18"/>
      <c r="H10" s="20"/>
      <c r="I10" s="20"/>
      <c r="J10" s="20"/>
      <c r="K10" s="20"/>
      <c r="L10" s="20"/>
      <c r="M10" s="20"/>
      <c r="N10" s="38"/>
    </row>
    <row r="11" spans="1:19" x14ac:dyDescent="0.3">
      <c r="A11" s="18"/>
      <c r="B11" s="37"/>
      <c r="C11" s="18"/>
      <c r="D11" s="18"/>
      <c r="E11" s="18"/>
      <c r="F11" s="18"/>
      <c r="G11" s="18"/>
      <c r="H11" s="20"/>
      <c r="I11" s="20"/>
      <c r="J11" s="20"/>
      <c r="K11" s="20"/>
      <c r="L11" s="20"/>
      <c r="M11" s="20"/>
      <c r="N11" s="20"/>
    </row>
    <row r="12" spans="1:19" x14ac:dyDescent="0.3">
      <c r="A12" s="18"/>
      <c r="B12" s="37"/>
      <c r="C12" s="18"/>
      <c r="D12" s="18"/>
      <c r="E12" s="18"/>
      <c r="F12" s="18"/>
      <c r="G12" s="18"/>
      <c r="H12" s="20"/>
      <c r="I12" s="20"/>
      <c r="J12" s="20"/>
      <c r="K12" s="20"/>
      <c r="L12" s="20"/>
      <c r="M12" s="20"/>
      <c r="N12" s="20"/>
    </row>
    <row r="13" spans="1:19" x14ac:dyDescent="0.3">
      <c r="A13" s="18"/>
      <c r="B13" s="37"/>
      <c r="C13" s="18"/>
      <c r="D13" s="18"/>
      <c r="E13" s="18"/>
      <c r="F13" s="18"/>
      <c r="G13" s="18"/>
      <c r="H13" s="20"/>
      <c r="I13" s="20"/>
      <c r="J13" s="20"/>
      <c r="K13" s="20"/>
      <c r="L13" s="20"/>
      <c r="M13" s="20"/>
      <c r="N13" s="20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A19" zoomScaleNormal="100" workbookViewId="0">
      <selection activeCell="N34" sqref="N34"/>
    </sheetView>
  </sheetViews>
  <sheetFormatPr defaultColWidth="8.88671875" defaultRowHeight="14.4" x14ac:dyDescent="0.3"/>
  <cols>
    <col min="1" max="1" width="8.88671875" style="4"/>
    <col min="2" max="2" width="34.33203125" style="4" customWidth="1"/>
    <col min="3" max="14" width="7.44140625" style="4" customWidth="1"/>
    <col min="15" max="15" width="4.88671875" style="4" customWidth="1"/>
    <col min="16" max="16384" width="8.88671875" style="4"/>
  </cols>
  <sheetData>
    <row r="1" spans="1:17" x14ac:dyDescent="0.3">
      <c r="A1" s="19" t="s">
        <v>41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7" x14ac:dyDescent="0.3">
      <c r="A2" s="50" t="s">
        <v>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7" x14ac:dyDescent="0.3">
      <c r="A3" s="20" t="s">
        <v>21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7" x14ac:dyDescent="0.3">
      <c r="A4" s="20"/>
      <c r="B4" s="31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7" x14ac:dyDescent="0.3">
      <c r="A5" s="20"/>
      <c r="B5" s="25"/>
      <c r="C5" s="22">
        <v>2020</v>
      </c>
      <c r="D5" s="22">
        <v>2021</v>
      </c>
      <c r="E5" s="22"/>
      <c r="F5" s="22"/>
      <c r="G5" s="22"/>
      <c r="H5" s="22">
        <v>2022</v>
      </c>
      <c r="I5" s="22"/>
      <c r="J5" s="22"/>
      <c r="K5" s="22"/>
      <c r="L5" s="22">
        <v>2023</v>
      </c>
      <c r="M5" s="22"/>
      <c r="N5" s="22"/>
    </row>
    <row r="6" spans="1:17" x14ac:dyDescent="0.3">
      <c r="A6" s="20"/>
      <c r="B6" s="47" t="s">
        <v>14</v>
      </c>
      <c r="C6" s="23" t="s">
        <v>5</v>
      </c>
      <c r="D6" s="23" t="s">
        <v>30</v>
      </c>
      <c r="E6" s="23" t="s">
        <v>31</v>
      </c>
      <c r="F6" s="23" t="s">
        <v>29</v>
      </c>
      <c r="G6" s="23" t="s">
        <v>5</v>
      </c>
      <c r="H6" s="23" t="s">
        <v>30</v>
      </c>
      <c r="I6" s="23" t="s">
        <v>31</v>
      </c>
      <c r="J6" s="23" t="s">
        <v>29</v>
      </c>
      <c r="K6" s="23" t="s">
        <v>5</v>
      </c>
      <c r="L6" s="23" t="s">
        <v>30</v>
      </c>
      <c r="M6" s="23" t="s">
        <v>31</v>
      </c>
      <c r="N6" s="23" t="s">
        <v>29</v>
      </c>
      <c r="O6" s="13"/>
      <c r="P6" s="12"/>
      <c r="Q6" s="12"/>
    </row>
    <row r="7" spans="1:17" x14ac:dyDescent="0.3">
      <c r="A7" s="20"/>
      <c r="B7" s="28" t="s">
        <v>4</v>
      </c>
      <c r="C7" s="36">
        <v>66.223930876948373</v>
      </c>
      <c r="D7" s="36">
        <v>53.128611987654999</v>
      </c>
      <c r="E7" s="36">
        <v>50.763859754050003</v>
      </c>
      <c r="F7" s="36">
        <v>53.704157929044001</v>
      </c>
      <c r="G7" s="36">
        <v>81.445715598356998</v>
      </c>
      <c r="H7" s="36">
        <v>65.103582584188004</v>
      </c>
      <c r="I7" s="36">
        <v>51.081004336183</v>
      </c>
      <c r="J7" s="36">
        <v>52.82793014758149</v>
      </c>
      <c r="K7" s="36">
        <v>83.564323515656525</v>
      </c>
      <c r="L7" s="36">
        <v>66.414057012890652</v>
      </c>
      <c r="M7" s="36">
        <v>62.178042515522002</v>
      </c>
      <c r="N7" s="36">
        <v>59.867588161722949</v>
      </c>
      <c r="O7" s="1"/>
      <c r="P7" s="10"/>
      <c r="Q7" s="11"/>
    </row>
    <row r="8" spans="1:17" x14ac:dyDescent="0.3">
      <c r="A8" s="20"/>
      <c r="B8" s="25" t="s">
        <v>20</v>
      </c>
      <c r="C8" s="36">
        <v>31.171130538140005</v>
      </c>
      <c r="D8" s="36">
        <v>31.366326516880001</v>
      </c>
      <c r="E8" s="36">
        <v>30.095075515289999</v>
      </c>
      <c r="F8" s="36">
        <v>27.509382699260001</v>
      </c>
      <c r="G8" s="36">
        <v>28.962702952695</v>
      </c>
      <c r="H8" s="36">
        <v>34.835383506580001</v>
      </c>
      <c r="I8" s="36">
        <v>37.137794603060001</v>
      </c>
      <c r="J8" s="36">
        <v>32.137409048899997</v>
      </c>
      <c r="K8" s="36">
        <v>33.494626908689476</v>
      </c>
      <c r="L8" s="36">
        <v>34.639931123790006</v>
      </c>
      <c r="M8" s="36">
        <v>35.696369536415595</v>
      </c>
      <c r="N8" s="36">
        <v>37.036259159461906</v>
      </c>
      <c r="O8" s="1"/>
      <c r="P8" s="10"/>
      <c r="Q8" s="11"/>
    </row>
    <row r="9" spans="1:17" x14ac:dyDescent="0.3">
      <c r="A9" s="20"/>
      <c r="B9" s="25" t="s">
        <v>1</v>
      </c>
      <c r="C9" s="36">
        <v>70.089127921860012</v>
      </c>
      <c r="D9" s="36">
        <v>74.4833055247</v>
      </c>
      <c r="E9" s="36">
        <v>75.831218998769998</v>
      </c>
      <c r="F9" s="36">
        <v>79.58911791557</v>
      </c>
      <c r="G9" s="36">
        <v>82.466302240679994</v>
      </c>
      <c r="H9" s="36">
        <v>68.045530473550002</v>
      </c>
      <c r="I9" s="36">
        <v>71.691656733569999</v>
      </c>
      <c r="J9" s="36">
        <v>70.766352381880012</v>
      </c>
      <c r="K9" s="36">
        <v>71.244831039680008</v>
      </c>
      <c r="L9" s="36">
        <v>76.492113512210011</v>
      </c>
      <c r="M9" s="36">
        <v>79.832493470222587</v>
      </c>
      <c r="N9" s="36">
        <v>78.42358101286527</v>
      </c>
      <c r="O9" s="1"/>
      <c r="P9" s="10"/>
      <c r="Q9" s="11"/>
    </row>
    <row r="10" spans="1:17" x14ac:dyDescent="0.3">
      <c r="A10" s="20"/>
      <c r="B10" s="25" t="s">
        <v>2</v>
      </c>
      <c r="C10" s="36">
        <v>4.8876863597199991</v>
      </c>
      <c r="D10" s="36">
        <v>6.7396048760999996</v>
      </c>
      <c r="E10" s="36">
        <v>6.7772148556299996</v>
      </c>
      <c r="F10" s="36">
        <v>6.58333677231</v>
      </c>
      <c r="G10" s="36">
        <v>6.64157174169</v>
      </c>
      <c r="H10" s="36">
        <v>5.9819112520099997</v>
      </c>
      <c r="I10" s="36">
        <v>4.51274857741</v>
      </c>
      <c r="J10" s="36">
        <v>2.7574301203399996</v>
      </c>
      <c r="K10" s="36">
        <v>2.6816819667199998</v>
      </c>
      <c r="L10" s="36">
        <v>2.6837311559999999</v>
      </c>
      <c r="M10" s="36">
        <v>2.6617860625298797</v>
      </c>
      <c r="N10" s="36">
        <v>2.349511775538013</v>
      </c>
      <c r="O10" s="1"/>
      <c r="P10" s="10"/>
      <c r="Q10" s="11"/>
    </row>
    <row r="11" spans="1:17" x14ac:dyDescent="0.3">
      <c r="A11" s="20"/>
      <c r="B11" s="25" t="s">
        <v>13</v>
      </c>
      <c r="C11" s="36">
        <v>63.790154074550003</v>
      </c>
      <c r="D11" s="36">
        <v>73.616759415060002</v>
      </c>
      <c r="E11" s="36">
        <v>87.288306452620006</v>
      </c>
      <c r="F11" s="36">
        <v>102.06592636832001</v>
      </c>
      <c r="G11" s="36">
        <v>116.39879051638</v>
      </c>
      <c r="H11" s="36">
        <v>104.20428680672001</v>
      </c>
      <c r="I11" s="36">
        <v>97.328466510859997</v>
      </c>
      <c r="J11" s="36">
        <v>82.359529371330012</v>
      </c>
      <c r="K11" s="36">
        <v>97.31058792252</v>
      </c>
      <c r="L11" s="36">
        <v>119.19481237065999</v>
      </c>
      <c r="M11" s="36">
        <v>133.54387308829052</v>
      </c>
      <c r="N11" s="36">
        <v>151.11979114376629</v>
      </c>
      <c r="O11" s="14"/>
      <c r="P11" s="10"/>
      <c r="Q11" s="11"/>
    </row>
    <row r="12" spans="1:17" x14ac:dyDescent="0.3">
      <c r="A12" s="20"/>
      <c r="B12" s="25" t="s">
        <v>12</v>
      </c>
      <c r="C12" s="36">
        <v>13.343047665260004</v>
      </c>
      <c r="D12" s="36">
        <v>15.407819095620001</v>
      </c>
      <c r="E12" s="36">
        <v>17.371678492819999</v>
      </c>
      <c r="F12" s="36">
        <v>19.891280122440001</v>
      </c>
      <c r="G12" s="36">
        <v>21.07782217638</v>
      </c>
      <c r="H12" s="36">
        <v>17.915806777739999</v>
      </c>
      <c r="I12" s="36">
        <v>16.891454103969998</v>
      </c>
      <c r="J12" s="36">
        <v>13.23138944746</v>
      </c>
      <c r="K12" s="36">
        <v>16.830235909100001</v>
      </c>
      <c r="L12" s="36">
        <v>22.787787897889999</v>
      </c>
      <c r="M12" s="36">
        <v>27.568724679919999</v>
      </c>
      <c r="N12" s="36">
        <v>32.550368568350009</v>
      </c>
      <c r="O12" s="14"/>
      <c r="P12" s="10"/>
      <c r="Q12" s="11"/>
    </row>
    <row r="13" spans="1:17" x14ac:dyDescent="0.3">
      <c r="A13" s="20"/>
      <c r="B13" s="25" t="s">
        <v>3</v>
      </c>
      <c r="C13" s="36">
        <v>24.13273954524</v>
      </c>
      <c r="D13" s="36">
        <v>38.0673325988</v>
      </c>
      <c r="E13" s="36">
        <v>41.370670295410001</v>
      </c>
      <c r="F13" s="36">
        <v>44.090108369159999</v>
      </c>
      <c r="G13" s="36">
        <v>49.595251817565</v>
      </c>
      <c r="H13" s="36">
        <v>45.472745615874999</v>
      </c>
      <c r="I13" s="36">
        <v>22.402937791100001</v>
      </c>
      <c r="J13" s="36">
        <v>23.319819772510002</v>
      </c>
      <c r="K13" s="36">
        <v>22.807203918310002</v>
      </c>
      <c r="L13" s="36">
        <v>26.52901476249</v>
      </c>
      <c r="M13" s="36">
        <v>28.519291948806334</v>
      </c>
      <c r="N13" s="36">
        <v>28.800006694970222</v>
      </c>
      <c r="O13" s="14"/>
      <c r="P13" s="10"/>
      <c r="Q13" s="11"/>
    </row>
    <row r="14" spans="1:17" x14ac:dyDescent="0.3">
      <c r="A14" s="20"/>
      <c r="B14" s="25" t="s">
        <v>19</v>
      </c>
      <c r="C14" s="36">
        <v>8.9341311677500013</v>
      </c>
      <c r="D14" s="36">
        <v>13.02301007072</v>
      </c>
      <c r="E14" s="36">
        <v>17.856863328959999</v>
      </c>
      <c r="F14" s="36">
        <v>19.251515772129999</v>
      </c>
      <c r="G14" s="36">
        <v>19.654457973100001</v>
      </c>
      <c r="H14" s="36">
        <v>16.610487499857999</v>
      </c>
      <c r="I14" s="36">
        <v>9.5742100684399993</v>
      </c>
      <c r="J14" s="36">
        <v>9.1694835928600007</v>
      </c>
      <c r="K14" s="36">
        <v>10.919925906820001</v>
      </c>
      <c r="L14" s="36">
        <v>12.399095403209998</v>
      </c>
      <c r="M14" s="36">
        <v>14.039343566323616</v>
      </c>
      <c r="N14" s="36">
        <v>16.094304898067278</v>
      </c>
      <c r="O14" s="14"/>
      <c r="P14" s="10"/>
      <c r="Q14" s="11"/>
    </row>
    <row r="15" spans="1:17" x14ac:dyDescent="0.3">
      <c r="A15" s="20"/>
      <c r="B15" s="25" t="s">
        <v>11</v>
      </c>
      <c r="C15" s="36">
        <v>75.215521904330004</v>
      </c>
      <c r="D15" s="36">
        <v>89.136867442259998</v>
      </c>
      <c r="E15" s="36">
        <v>94.056369742379999</v>
      </c>
      <c r="F15" s="36">
        <v>95.558602717490004</v>
      </c>
      <c r="G15" s="36">
        <v>109.24904666640001</v>
      </c>
      <c r="H15" s="36">
        <v>97.979611096819994</v>
      </c>
      <c r="I15" s="36">
        <v>89.796326859160004</v>
      </c>
      <c r="J15" s="36">
        <v>82.451477274440009</v>
      </c>
      <c r="K15" s="36">
        <v>83.813794461279997</v>
      </c>
      <c r="L15" s="36">
        <v>84.383642643239995</v>
      </c>
      <c r="M15" s="36">
        <v>92.70631632620379</v>
      </c>
      <c r="N15" s="36">
        <v>91.53323348984938</v>
      </c>
      <c r="O15" s="14"/>
      <c r="P15" s="10"/>
      <c r="Q15" s="11"/>
    </row>
    <row r="16" spans="1:17" x14ac:dyDescent="0.3">
      <c r="A16" s="20"/>
      <c r="B16" s="28" t="s">
        <v>10</v>
      </c>
      <c r="C16" s="36">
        <v>17.656831982179998</v>
      </c>
      <c r="D16" s="36">
        <v>23.03457795489</v>
      </c>
      <c r="E16" s="36">
        <v>32.000317859440003</v>
      </c>
      <c r="F16" s="36">
        <v>33.755410658119999</v>
      </c>
      <c r="G16" s="36">
        <v>29.314260547140002</v>
      </c>
      <c r="H16" s="36">
        <v>31.84372436073</v>
      </c>
      <c r="I16" s="36">
        <v>20.58913944383</v>
      </c>
      <c r="J16" s="36">
        <v>21.0871094556</v>
      </c>
      <c r="K16" s="36">
        <v>19.705483977669999</v>
      </c>
      <c r="L16" s="36">
        <v>21.374525740660001</v>
      </c>
      <c r="M16" s="36">
        <v>14.271094379898781</v>
      </c>
      <c r="N16" s="36">
        <v>13.73974434357778</v>
      </c>
      <c r="O16" s="14"/>
      <c r="P16" s="10"/>
      <c r="Q16" s="11"/>
    </row>
    <row r="17" spans="1:17" x14ac:dyDescent="0.3">
      <c r="A17" s="20"/>
      <c r="B17" s="28" t="s">
        <v>26</v>
      </c>
      <c r="C17" s="36">
        <v>0.17650701058000001</v>
      </c>
      <c r="D17" s="36">
        <v>0.10551720336000001</v>
      </c>
      <c r="E17" s="36">
        <v>0.12525207548</v>
      </c>
      <c r="F17" s="36">
        <v>0.14426495645000001</v>
      </c>
      <c r="G17" s="36">
        <v>6.3600350289899996</v>
      </c>
      <c r="H17" s="36">
        <v>5.4694815925100002</v>
      </c>
      <c r="I17" s="36">
        <v>4.6754899143099999</v>
      </c>
      <c r="J17" s="36">
        <v>4.4191604561899993</v>
      </c>
      <c r="K17" s="36">
        <v>3.47721772973</v>
      </c>
      <c r="L17" s="36">
        <v>3.2609858213299998</v>
      </c>
      <c r="M17" s="36">
        <v>12.121579820460086</v>
      </c>
      <c r="N17" s="36">
        <v>7.4030109568518796</v>
      </c>
      <c r="O17" s="1"/>
      <c r="P17" s="10"/>
      <c r="Q17" s="11"/>
    </row>
    <row r="18" spans="1:17" x14ac:dyDescent="0.3">
      <c r="A18" s="20"/>
      <c r="B18" s="29" t="s">
        <v>9</v>
      </c>
      <c r="C18" s="30">
        <f t="shared" ref="C18:N18" si="0">SUM(C7:C17)</f>
        <v>375.62080904655841</v>
      </c>
      <c r="D18" s="30">
        <f t="shared" si="0"/>
        <v>418.10973268604494</v>
      </c>
      <c r="E18" s="30">
        <f t="shared" si="0"/>
        <v>453.53682737085006</v>
      </c>
      <c r="F18" s="30">
        <f t="shared" si="0"/>
        <v>482.14310428029398</v>
      </c>
      <c r="G18" s="30">
        <f t="shared" si="0"/>
        <v>551.16595725937691</v>
      </c>
      <c r="H18" s="30">
        <f t="shared" si="0"/>
        <v>493.462551566581</v>
      </c>
      <c r="I18" s="30">
        <f t="shared" si="0"/>
        <v>425.68122894189293</v>
      </c>
      <c r="J18" s="30">
        <f t="shared" si="0"/>
        <v>394.52709106909151</v>
      </c>
      <c r="K18" s="30">
        <f t="shared" si="0"/>
        <v>445.84991325617597</v>
      </c>
      <c r="L18" s="30">
        <f t="shared" si="0"/>
        <v>470.15969744437069</v>
      </c>
      <c r="M18" s="30">
        <f t="shared" si="0"/>
        <v>503.13891539459325</v>
      </c>
      <c r="N18" s="30">
        <f t="shared" si="0"/>
        <v>518.91740020502095</v>
      </c>
      <c r="O18" s="15"/>
      <c r="P18" s="10"/>
      <c r="Q18" s="11"/>
    </row>
    <row r="19" spans="1:17" x14ac:dyDescent="0.3">
      <c r="A19" s="20"/>
      <c r="B19" s="48" t="s">
        <v>14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7" x14ac:dyDescent="0.3">
      <c r="A20" s="20"/>
      <c r="B20" s="29" t="s">
        <v>4</v>
      </c>
      <c r="C20" s="32">
        <f t="shared" ref="C20:N20" si="1">C7</f>
        <v>66.223930876948373</v>
      </c>
      <c r="D20" s="32">
        <f t="shared" si="1"/>
        <v>53.128611987654999</v>
      </c>
      <c r="E20" s="32">
        <f t="shared" si="1"/>
        <v>50.763859754050003</v>
      </c>
      <c r="F20" s="32">
        <f t="shared" si="1"/>
        <v>53.704157929044001</v>
      </c>
      <c r="G20" s="32">
        <f t="shared" si="1"/>
        <v>81.445715598356998</v>
      </c>
      <c r="H20" s="32">
        <f t="shared" si="1"/>
        <v>65.103582584188004</v>
      </c>
      <c r="I20" s="32">
        <f t="shared" si="1"/>
        <v>51.081004336183</v>
      </c>
      <c r="J20" s="32">
        <f t="shared" si="1"/>
        <v>52.82793014758149</v>
      </c>
      <c r="K20" s="32">
        <f t="shared" si="1"/>
        <v>83.564323515656525</v>
      </c>
      <c r="L20" s="32">
        <f t="shared" si="1"/>
        <v>66.414057012890652</v>
      </c>
      <c r="M20" s="32">
        <f t="shared" si="1"/>
        <v>62.178042515522002</v>
      </c>
      <c r="N20" s="32">
        <f t="shared" si="1"/>
        <v>59.867588161722949</v>
      </c>
    </row>
    <row r="21" spans="1:17" x14ac:dyDescent="0.3">
      <c r="A21" s="20"/>
      <c r="B21" s="29" t="s">
        <v>20</v>
      </c>
      <c r="C21" s="32">
        <f t="shared" ref="C21:N21" si="2">C8</f>
        <v>31.171130538140005</v>
      </c>
      <c r="D21" s="32">
        <f t="shared" si="2"/>
        <v>31.366326516880001</v>
      </c>
      <c r="E21" s="32">
        <f t="shared" si="2"/>
        <v>30.095075515289999</v>
      </c>
      <c r="F21" s="32">
        <f t="shared" si="2"/>
        <v>27.509382699260001</v>
      </c>
      <c r="G21" s="32">
        <f t="shared" si="2"/>
        <v>28.962702952695</v>
      </c>
      <c r="H21" s="32">
        <f t="shared" si="2"/>
        <v>34.835383506580001</v>
      </c>
      <c r="I21" s="32">
        <f t="shared" si="2"/>
        <v>37.137794603060001</v>
      </c>
      <c r="J21" s="32">
        <f t="shared" si="2"/>
        <v>32.137409048899997</v>
      </c>
      <c r="K21" s="32">
        <f t="shared" si="2"/>
        <v>33.494626908689476</v>
      </c>
      <c r="L21" s="32">
        <f t="shared" si="2"/>
        <v>34.639931123790006</v>
      </c>
      <c r="M21" s="32">
        <f t="shared" si="2"/>
        <v>35.696369536415595</v>
      </c>
      <c r="N21" s="32">
        <f t="shared" si="2"/>
        <v>37.036259159461906</v>
      </c>
    </row>
    <row r="22" spans="1:17" x14ac:dyDescent="0.3">
      <c r="A22" s="20"/>
      <c r="B22" s="29" t="s">
        <v>1</v>
      </c>
      <c r="C22" s="32">
        <f t="shared" ref="C22:N22" si="3">C9</f>
        <v>70.089127921860012</v>
      </c>
      <c r="D22" s="32">
        <f t="shared" si="3"/>
        <v>74.4833055247</v>
      </c>
      <c r="E22" s="32">
        <f t="shared" si="3"/>
        <v>75.831218998769998</v>
      </c>
      <c r="F22" s="32">
        <f t="shared" si="3"/>
        <v>79.58911791557</v>
      </c>
      <c r="G22" s="32">
        <f t="shared" si="3"/>
        <v>82.466302240679994</v>
      </c>
      <c r="H22" s="32">
        <f t="shared" si="3"/>
        <v>68.045530473550002</v>
      </c>
      <c r="I22" s="32">
        <f t="shared" si="3"/>
        <v>71.691656733569999</v>
      </c>
      <c r="J22" s="32">
        <f t="shared" si="3"/>
        <v>70.766352381880012</v>
      </c>
      <c r="K22" s="32">
        <f t="shared" si="3"/>
        <v>71.244831039680008</v>
      </c>
      <c r="L22" s="32">
        <f t="shared" si="3"/>
        <v>76.492113512210011</v>
      </c>
      <c r="M22" s="32">
        <f t="shared" si="3"/>
        <v>79.832493470222587</v>
      </c>
      <c r="N22" s="32">
        <f t="shared" si="3"/>
        <v>78.42358101286527</v>
      </c>
    </row>
    <row r="23" spans="1:17" x14ac:dyDescent="0.3">
      <c r="A23" s="20"/>
      <c r="B23" s="29" t="s">
        <v>16</v>
      </c>
      <c r="C23" s="32">
        <f t="shared" ref="C23:N23" si="4">C10</f>
        <v>4.8876863597199991</v>
      </c>
      <c r="D23" s="32">
        <f t="shared" si="4"/>
        <v>6.7396048760999996</v>
      </c>
      <c r="E23" s="32">
        <f t="shared" si="4"/>
        <v>6.7772148556299996</v>
      </c>
      <c r="F23" s="32">
        <f t="shared" si="4"/>
        <v>6.58333677231</v>
      </c>
      <c r="G23" s="32">
        <f t="shared" si="4"/>
        <v>6.64157174169</v>
      </c>
      <c r="H23" s="32">
        <f t="shared" si="4"/>
        <v>5.9819112520099997</v>
      </c>
      <c r="I23" s="32">
        <f t="shared" si="4"/>
        <v>4.51274857741</v>
      </c>
      <c r="J23" s="32">
        <f t="shared" si="4"/>
        <v>2.7574301203399996</v>
      </c>
      <c r="K23" s="32">
        <f t="shared" si="4"/>
        <v>2.6816819667199998</v>
      </c>
      <c r="L23" s="32">
        <f t="shared" si="4"/>
        <v>2.6837311559999999</v>
      </c>
      <c r="M23" s="32">
        <f t="shared" si="4"/>
        <v>2.6617860625298797</v>
      </c>
      <c r="N23" s="32">
        <f t="shared" si="4"/>
        <v>2.349511775538013</v>
      </c>
    </row>
    <row r="24" spans="1:17" x14ac:dyDescent="0.3">
      <c r="A24" s="20"/>
      <c r="B24" s="29" t="s">
        <v>17</v>
      </c>
      <c r="C24" s="32">
        <f t="shared" ref="C24:N24" si="5">C11+C12</f>
        <v>77.133201739810005</v>
      </c>
      <c r="D24" s="32">
        <f t="shared" si="5"/>
        <v>89.024578510680001</v>
      </c>
      <c r="E24" s="32">
        <f t="shared" si="5"/>
        <v>104.65998494544</v>
      </c>
      <c r="F24" s="32">
        <f t="shared" si="5"/>
        <v>121.95720649076</v>
      </c>
      <c r="G24" s="32">
        <f t="shared" si="5"/>
        <v>137.47661269276</v>
      </c>
      <c r="H24" s="32">
        <f t="shared" si="5"/>
        <v>122.12009358446001</v>
      </c>
      <c r="I24" s="32">
        <f t="shared" si="5"/>
        <v>114.21992061482999</v>
      </c>
      <c r="J24" s="32">
        <f t="shared" si="5"/>
        <v>95.590918818790016</v>
      </c>
      <c r="K24" s="32">
        <f t="shared" si="5"/>
        <v>114.14082383162</v>
      </c>
      <c r="L24" s="32">
        <f t="shared" si="5"/>
        <v>141.98260026854999</v>
      </c>
      <c r="M24" s="32">
        <f t="shared" si="5"/>
        <v>161.11259776821052</v>
      </c>
      <c r="N24" s="32">
        <f t="shared" si="5"/>
        <v>183.67015971211629</v>
      </c>
    </row>
    <row r="25" spans="1:17" x14ac:dyDescent="0.3">
      <c r="A25" s="20"/>
      <c r="B25" s="29" t="s">
        <v>18</v>
      </c>
      <c r="C25" s="32">
        <f t="shared" ref="C25:N25" si="6">C13</f>
        <v>24.13273954524</v>
      </c>
      <c r="D25" s="32">
        <f t="shared" si="6"/>
        <v>38.0673325988</v>
      </c>
      <c r="E25" s="32">
        <f t="shared" si="6"/>
        <v>41.370670295410001</v>
      </c>
      <c r="F25" s="32">
        <f t="shared" si="6"/>
        <v>44.090108369159999</v>
      </c>
      <c r="G25" s="32">
        <f t="shared" si="6"/>
        <v>49.595251817565</v>
      </c>
      <c r="H25" s="32">
        <f t="shared" si="6"/>
        <v>45.472745615874999</v>
      </c>
      <c r="I25" s="32">
        <f t="shared" si="6"/>
        <v>22.402937791100001</v>
      </c>
      <c r="J25" s="32">
        <f t="shared" si="6"/>
        <v>23.319819772510002</v>
      </c>
      <c r="K25" s="32">
        <f t="shared" si="6"/>
        <v>22.807203918310002</v>
      </c>
      <c r="L25" s="32">
        <f t="shared" si="6"/>
        <v>26.52901476249</v>
      </c>
      <c r="M25" s="32">
        <f t="shared" si="6"/>
        <v>28.519291948806334</v>
      </c>
      <c r="N25" s="32">
        <f t="shared" si="6"/>
        <v>28.800006694970222</v>
      </c>
    </row>
    <row r="26" spans="1:17" x14ac:dyDescent="0.3">
      <c r="A26" s="20"/>
      <c r="B26" s="29" t="s">
        <v>19</v>
      </c>
      <c r="C26" s="32">
        <f t="shared" ref="C26:N26" si="7">C14</f>
        <v>8.9341311677500013</v>
      </c>
      <c r="D26" s="32">
        <f t="shared" si="7"/>
        <v>13.02301007072</v>
      </c>
      <c r="E26" s="32">
        <f t="shared" si="7"/>
        <v>17.856863328959999</v>
      </c>
      <c r="F26" s="32">
        <f t="shared" si="7"/>
        <v>19.251515772129999</v>
      </c>
      <c r="G26" s="32">
        <f t="shared" si="7"/>
        <v>19.654457973100001</v>
      </c>
      <c r="H26" s="32">
        <f t="shared" si="7"/>
        <v>16.610487499857999</v>
      </c>
      <c r="I26" s="32">
        <f t="shared" si="7"/>
        <v>9.5742100684399993</v>
      </c>
      <c r="J26" s="32">
        <f t="shared" si="7"/>
        <v>9.1694835928600007</v>
      </c>
      <c r="K26" s="32">
        <f t="shared" si="7"/>
        <v>10.919925906820001</v>
      </c>
      <c r="L26" s="32">
        <f t="shared" si="7"/>
        <v>12.399095403209998</v>
      </c>
      <c r="M26" s="32">
        <f t="shared" si="7"/>
        <v>14.039343566323616</v>
      </c>
      <c r="N26" s="32">
        <f t="shared" si="7"/>
        <v>16.094304898067278</v>
      </c>
    </row>
    <row r="27" spans="1:17" x14ac:dyDescent="0.3">
      <c r="A27" s="20"/>
      <c r="B27" s="29" t="s">
        <v>40</v>
      </c>
      <c r="C27" s="32">
        <f>C15</f>
        <v>75.215521904330004</v>
      </c>
      <c r="D27" s="32">
        <f t="shared" ref="D27:N27" si="8">D15</f>
        <v>89.136867442259998</v>
      </c>
      <c r="E27" s="32">
        <f t="shared" si="8"/>
        <v>94.056369742379999</v>
      </c>
      <c r="F27" s="32">
        <f t="shared" si="8"/>
        <v>95.558602717490004</v>
      </c>
      <c r="G27" s="32">
        <f t="shared" si="8"/>
        <v>109.24904666640001</v>
      </c>
      <c r="H27" s="32">
        <f t="shared" si="8"/>
        <v>97.979611096819994</v>
      </c>
      <c r="I27" s="32">
        <f t="shared" si="8"/>
        <v>89.796326859160004</v>
      </c>
      <c r="J27" s="32">
        <f t="shared" si="8"/>
        <v>82.451477274440009</v>
      </c>
      <c r="K27" s="32">
        <f t="shared" si="8"/>
        <v>83.813794461279997</v>
      </c>
      <c r="L27" s="32">
        <f t="shared" si="8"/>
        <v>84.383642643239995</v>
      </c>
      <c r="M27" s="32">
        <f t="shared" si="8"/>
        <v>92.70631632620379</v>
      </c>
      <c r="N27" s="32">
        <f t="shared" si="8"/>
        <v>91.53323348984938</v>
      </c>
    </row>
    <row r="28" spans="1:17" x14ac:dyDescent="0.3">
      <c r="A28" s="20"/>
      <c r="B28" s="29" t="s">
        <v>39</v>
      </c>
      <c r="C28" s="32">
        <f>C16</f>
        <v>17.656831982179998</v>
      </c>
      <c r="D28" s="32">
        <f t="shared" ref="D28:N28" si="9">D16</f>
        <v>23.03457795489</v>
      </c>
      <c r="E28" s="32">
        <f t="shared" si="9"/>
        <v>32.000317859440003</v>
      </c>
      <c r="F28" s="32">
        <f t="shared" si="9"/>
        <v>33.755410658119999</v>
      </c>
      <c r="G28" s="32">
        <f t="shared" si="9"/>
        <v>29.314260547140002</v>
      </c>
      <c r="H28" s="32">
        <f t="shared" si="9"/>
        <v>31.84372436073</v>
      </c>
      <c r="I28" s="32">
        <f t="shared" si="9"/>
        <v>20.58913944383</v>
      </c>
      <c r="J28" s="32">
        <f t="shared" si="9"/>
        <v>21.0871094556</v>
      </c>
      <c r="K28" s="32">
        <f t="shared" si="9"/>
        <v>19.705483977669999</v>
      </c>
      <c r="L28" s="32">
        <f t="shared" si="9"/>
        <v>21.374525740660001</v>
      </c>
      <c r="M28" s="32">
        <f t="shared" si="9"/>
        <v>14.271094379898781</v>
      </c>
      <c r="N28" s="32">
        <f t="shared" si="9"/>
        <v>13.73974434357778</v>
      </c>
    </row>
    <row r="29" spans="1:17" x14ac:dyDescent="0.3">
      <c r="A29" s="20"/>
      <c r="B29" s="29" t="s">
        <v>0</v>
      </c>
      <c r="C29" s="32">
        <f t="shared" ref="C29:N29" si="10">C17</f>
        <v>0.17650701058000001</v>
      </c>
      <c r="D29" s="32">
        <f t="shared" si="10"/>
        <v>0.10551720336000001</v>
      </c>
      <c r="E29" s="32">
        <f t="shared" si="10"/>
        <v>0.12525207548</v>
      </c>
      <c r="F29" s="32">
        <f t="shared" si="10"/>
        <v>0.14426495645000001</v>
      </c>
      <c r="G29" s="32">
        <f t="shared" si="10"/>
        <v>6.3600350289899996</v>
      </c>
      <c r="H29" s="32">
        <f t="shared" si="10"/>
        <v>5.4694815925100002</v>
      </c>
      <c r="I29" s="32">
        <f t="shared" si="10"/>
        <v>4.6754899143099999</v>
      </c>
      <c r="J29" s="32">
        <f t="shared" si="10"/>
        <v>4.4191604561899993</v>
      </c>
      <c r="K29" s="32">
        <f t="shared" si="10"/>
        <v>3.47721772973</v>
      </c>
      <c r="L29" s="32">
        <f t="shared" si="10"/>
        <v>3.2609858213299998</v>
      </c>
      <c r="M29" s="32">
        <f t="shared" si="10"/>
        <v>12.121579820460086</v>
      </c>
      <c r="N29" s="32">
        <f t="shared" si="10"/>
        <v>7.4030109568518796</v>
      </c>
    </row>
    <row r="30" spans="1:17" x14ac:dyDescent="0.3">
      <c r="A30" s="20"/>
      <c r="B30" s="29" t="s">
        <v>9</v>
      </c>
      <c r="C30" s="32">
        <f t="shared" ref="C30:G30" si="11">SUM(C20:C29)</f>
        <v>375.62080904655841</v>
      </c>
      <c r="D30" s="32">
        <f t="shared" si="11"/>
        <v>418.10973268604499</v>
      </c>
      <c r="E30" s="32">
        <f t="shared" si="11"/>
        <v>453.53682737084995</v>
      </c>
      <c r="F30" s="32">
        <f t="shared" si="11"/>
        <v>482.14310428029398</v>
      </c>
      <c r="G30" s="32">
        <f t="shared" si="11"/>
        <v>551.16595725937691</v>
      </c>
      <c r="H30" s="32">
        <f t="shared" ref="H30:N30" si="12">SUM(H20:H29)</f>
        <v>493.46255156658106</v>
      </c>
      <c r="I30" s="32">
        <f t="shared" si="12"/>
        <v>425.68122894189293</v>
      </c>
      <c r="J30" s="32">
        <f t="shared" si="12"/>
        <v>394.52709106909151</v>
      </c>
      <c r="K30" s="32">
        <f t="shared" si="12"/>
        <v>445.84991325617597</v>
      </c>
      <c r="L30" s="32">
        <f t="shared" si="12"/>
        <v>470.15969744437069</v>
      </c>
      <c r="M30" s="32">
        <f t="shared" si="12"/>
        <v>503.13891539459325</v>
      </c>
      <c r="N30" s="32">
        <f t="shared" si="12"/>
        <v>518.91740020502095</v>
      </c>
    </row>
    <row r="31" spans="1:17" x14ac:dyDescent="0.3">
      <c r="A31" s="20"/>
      <c r="B31" s="48" t="s">
        <v>15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7" x14ac:dyDescent="0.3">
      <c r="A32" s="20"/>
      <c r="B32" s="29" t="s">
        <v>4</v>
      </c>
      <c r="C32" s="49">
        <f>C20/C$30*100</f>
        <v>17.630527724234756</v>
      </c>
      <c r="D32" s="49">
        <f>D20/D$30*100</f>
        <v>12.70685847142162</v>
      </c>
      <c r="E32" s="49">
        <f>E20/E$30*100</f>
        <v>11.19288593350352</v>
      </c>
      <c r="F32" s="49">
        <f>F20/F$30*100</f>
        <v>11.138634453604688</v>
      </c>
      <c r="G32" s="49">
        <f>G20/G$30*100</f>
        <v>14.776985865262521</v>
      </c>
      <c r="H32" s="49">
        <f>H20/H$30*100</f>
        <v>13.193216461412435</v>
      </c>
      <c r="I32" s="49">
        <f>I20/I$30*100</f>
        <v>11.999825424098216</v>
      </c>
      <c r="J32" s="49">
        <f>J20/J$30*100</f>
        <v>13.39019077357352</v>
      </c>
      <c r="K32" s="49">
        <f>K20/K$30*100</f>
        <v>18.742702651966699</v>
      </c>
      <c r="L32" s="49">
        <f>L20/L$30*100</f>
        <v>14.125850721338947</v>
      </c>
      <c r="M32" s="49">
        <f>M20/M$30*100</f>
        <v>12.358026901329639</v>
      </c>
      <c r="N32" s="49">
        <f>N20/N$30*100</f>
        <v>11.537016900583724</v>
      </c>
    </row>
    <row r="33" spans="1:14" x14ac:dyDescent="0.3">
      <c r="A33" s="20"/>
      <c r="B33" s="29" t="s">
        <v>20</v>
      </c>
      <c r="C33" s="49">
        <f>C21/C$30*100</f>
        <v>8.2985632817473451</v>
      </c>
      <c r="D33" s="49">
        <f>D21/D$30*100</f>
        <v>7.5019364690160666</v>
      </c>
      <c r="E33" s="49">
        <f>E21/E$30*100</f>
        <v>6.635640966523261</v>
      </c>
      <c r="F33" s="49">
        <f>F21/F$30*100</f>
        <v>5.705646820423552</v>
      </c>
      <c r="G33" s="49">
        <f>G21/G$30*100</f>
        <v>5.2548062105848174</v>
      </c>
      <c r="H33" s="49">
        <f>H21/H$30*100</f>
        <v>7.0593773318743498</v>
      </c>
      <c r="I33" s="49">
        <f>I21/I$30*100</f>
        <v>8.7243204722399081</v>
      </c>
      <c r="J33" s="49">
        <f>J21/J$30*100</f>
        <v>8.1458053898944893</v>
      </c>
      <c r="K33" s="49">
        <f>K21/K$30*100</f>
        <v>7.5125341315125853</v>
      </c>
      <c r="L33" s="49">
        <f>L21/L$30*100</f>
        <v>7.3676947029022211</v>
      </c>
      <c r="M33" s="49">
        <f>M21/M$30*100</f>
        <v>7.094734365442644</v>
      </c>
      <c r="N33" s="49">
        <f>N21/N$30*100</f>
        <v>7.1372166639293884</v>
      </c>
    </row>
    <row r="34" spans="1:14" x14ac:dyDescent="0.3">
      <c r="A34" s="20"/>
      <c r="B34" s="29" t="s">
        <v>1</v>
      </c>
      <c r="C34" s="49">
        <f>C22/C$30*100</f>
        <v>18.659543410219435</v>
      </c>
      <c r="D34" s="49">
        <f>D22/D$30*100</f>
        <v>17.814296033292504</v>
      </c>
      <c r="E34" s="49">
        <f>E22/E$30*100</f>
        <v>16.719969453938962</v>
      </c>
      <c r="F34" s="49">
        <f>F22/F$30*100</f>
        <v>16.507364143343807</v>
      </c>
      <c r="G34" s="49">
        <f>G22/G$30*100</f>
        <v>14.962154529778338</v>
      </c>
      <c r="H34" s="49">
        <f>H22/H$30*100</f>
        <v>13.789401091841286</v>
      </c>
      <c r="I34" s="49">
        <f>I22/I$30*100</f>
        <v>16.841629806362963</v>
      </c>
      <c r="J34" s="49">
        <f>J22/J$30*100</f>
        <v>17.937007111505824</v>
      </c>
      <c r="K34" s="49">
        <f>K22/K$30*100</f>
        <v>15.979554760784314</v>
      </c>
      <c r="L34" s="49">
        <f>L22/L$30*100</f>
        <v>16.269389726085688</v>
      </c>
      <c r="M34" s="49">
        <f>M22/M$30*100</f>
        <v>15.86688904944133</v>
      </c>
      <c r="N34" s="49">
        <f>N22/N$30*100</f>
        <v>15.112921821831494</v>
      </c>
    </row>
    <row r="35" spans="1:14" x14ac:dyDescent="0.3">
      <c r="A35" s="20"/>
      <c r="B35" s="29" t="s">
        <v>16</v>
      </c>
      <c r="C35" s="49">
        <f>C23/C$30*100</f>
        <v>1.3012288568693668</v>
      </c>
      <c r="D35" s="49">
        <f>D23/D$30*100</f>
        <v>1.61192250484174</v>
      </c>
      <c r="E35" s="49">
        <f>E23/E$30*100</f>
        <v>1.4943030966013213</v>
      </c>
      <c r="F35" s="49">
        <f>F23/F$30*100</f>
        <v>1.3654321121396307</v>
      </c>
      <c r="G35" s="49">
        <f>G23/G$30*100</f>
        <v>1.2050039836848083</v>
      </c>
      <c r="H35" s="49">
        <f>H23/H$30*100</f>
        <v>1.2122320595594138</v>
      </c>
      <c r="I35" s="49">
        <f>I23/I$30*100</f>
        <v>1.0601239309112234</v>
      </c>
      <c r="J35" s="49">
        <f>J23/J$30*100</f>
        <v>0.69892034863002728</v>
      </c>
      <c r="K35" s="49">
        <f>K23/K$30*100</f>
        <v>0.60147639081835191</v>
      </c>
      <c r="L35" s="49">
        <f>L23/L$30*100</f>
        <v>0.57081267717923423</v>
      </c>
      <c r="M35" s="49">
        <f>M23/M$30*100</f>
        <v>0.52903601392914312</v>
      </c>
      <c r="N35" s="49">
        <f>N23/N$30*100</f>
        <v>0.45277182353294299</v>
      </c>
    </row>
    <row r="36" spans="1:14" x14ac:dyDescent="0.3">
      <c r="A36" s="20"/>
      <c r="B36" s="29" t="s">
        <v>17</v>
      </c>
      <c r="C36" s="49">
        <f>C24/C$30*100</f>
        <v>20.53485852809856</v>
      </c>
      <c r="D36" s="49">
        <f>D24/D$30*100</f>
        <v>21.292156472599451</v>
      </c>
      <c r="E36" s="49">
        <f>E24/E$30*100</f>
        <v>23.076402759209934</v>
      </c>
      <c r="F36" s="49">
        <f>F24/F$30*100</f>
        <v>25.294815047247916</v>
      </c>
      <c r="G36" s="49">
        <f>G24/G$30*100</f>
        <v>24.942870814509313</v>
      </c>
      <c r="H36" s="49">
        <f>H24/H$30*100</f>
        <v>24.747590915819028</v>
      </c>
      <c r="I36" s="49">
        <f>I24/I$30*100</f>
        <v>26.832266223893424</v>
      </c>
      <c r="J36" s="49">
        <f>J24/J$30*100</f>
        <v>24.229240775267741</v>
      </c>
      <c r="K36" s="49">
        <f>K24/K$30*100</f>
        <v>25.600728056223055</v>
      </c>
      <c r="L36" s="49">
        <f>L24/L$30*100</f>
        <v>30.198802883428638</v>
      </c>
      <c r="M36" s="49">
        <f>M24/M$30*100</f>
        <v>32.021494032489187</v>
      </c>
      <c r="N36" s="49">
        <f>N24/N$30*100</f>
        <v>35.394873950950455</v>
      </c>
    </row>
    <row r="37" spans="1:14" x14ac:dyDescent="0.3">
      <c r="A37" s="20"/>
      <c r="B37" s="29" t="s">
        <v>18</v>
      </c>
      <c r="C37" s="49">
        <f>C25/C$30*100</f>
        <v>6.4247610792640435</v>
      </c>
      <c r="D37" s="49">
        <f>D25/D$30*100</f>
        <v>9.1046272360716447</v>
      </c>
      <c r="E37" s="49">
        <f>E25/E$30*100</f>
        <v>9.1217885293318979</v>
      </c>
      <c r="F37" s="49">
        <f>F25/F$30*100</f>
        <v>9.1446103818023712</v>
      </c>
      <c r="G37" s="49">
        <f>G25/G$30*100</f>
        <v>8.9982429365146075</v>
      </c>
      <c r="H37" s="49">
        <f>H25/H$30*100</f>
        <v>9.2150347521841347</v>
      </c>
      <c r="I37" s="49">
        <f>I25/I$30*100</f>
        <v>5.2628437121332601</v>
      </c>
      <c r="J37" s="49">
        <f>J25/J$30*100</f>
        <v>5.9108285084600487</v>
      </c>
      <c r="K37" s="49">
        <f>K25/K$30*100</f>
        <v>5.1154442874603552</v>
      </c>
      <c r="L37" s="49">
        <f>L25/L$30*100</f>
        <v>5.6425539889303069</v>
      </c>
      <c r="M37" s="49">
        <f>M25/M$30*100</f>
        <v>5.6682739251921523</v>
      </c>
      <c r="N37" s="49">
        <f>N25/N$30*100</f>
        <v>5.5500175333476047</v>
      </c>
    </row>
    <row r="38" spans="1:14" x14ac:dyDescent="0.3">
      <c r="A38" s="20"/>
      <c r="B38" s="29" t="s">
        <v>19</v>
      </c>
      <c r="C38" s="49">
        <f>C26/C$30*100</f>
        <v>2.3784973975290629</v>
      </c>
      <c r="D38" s="49">
        <f>D26/D$30*100</f>
        <v>3.1147349732944072</v>
      </c>
      <c r="E38" s="49">
        <f t="shared" ref="E38:N38" si="13">E26/E$30*100</f>
        <v>3.9372466029883659</v>
      </c>
      <c r="F38" s="49">
        <f t="shared" si="13"/>
        <v>3.9929049282716953</v>
      </c>
      <c r="G38" s="49">
        <f t="shared" si="13"/>
        <v>3.5659782165847149</v>
      </c>
      <c r="H38" s="49">
        <f t="shared" si="13"/>
        <v>3.3661090283599377</v>
      </c>
      <c r="I38" s="49">
        <f t="shared" si="13"/>
        <v>2.2491501662496174</v>
      </c>
      <c r="J38" s="49">
        <f t="shared" si="13"/>
        <v>2.3241708365355818</v>
      </c>
      <c r="K38" s="49">
        <f t="shared" si="13"/>
        <v>2.449238091596452</v>
      </c>
      <c r="L38" s="49">
        <f t="shared" si="13"/>
        <v>2.6372093292145826</v>
      </c>
      <c r="M38" s="49">
        <f t="shared" si="13"/>
        <v>2.7903513595868601</v>
      </c>
      <c r="N38" s="49">
        <f t="shared" si="13"/>
        <v>3.1015157502347233</v>
      </c>
    </row>
    <row r="39" spans="1:14" x14ac:dyDescent="0.3">
      <c r="A39" s="20"/>
      <c r="B39" s="29" t="s">
        <v>40</v>
      </c>
      <c r="C39" s="49">
        <f t="shared" ref="C39:D40" si="14">C27/C$30*100</f>
        <v>20.024322426451885</v>
      </c>
      <c r="D39" s="49">
        <f t="shared" si="14"/>
        <v>21.319012803079644</v>
      </c>
      <c r="E39" s="49">
        <f t="shared" ref="E39:N39" si="15">E27/E$30*100</f>
        <v>20.738419476897647</v>
      </c>
      <c r="F39" s="49">
        <f t="shared" si="15"/>
        <v>19.819551885976367</v>
      </c>
      <c r="G39" s="49">
        <f t="shared" si="15"/>
        <v>19.821443111187609</v>
      </c>
      <c r="H39" s="49">
        <f t="shared" si="15"/>
        <v>19.855531242597234</v>
      </c>
      <c r="I39" s="49">
        <f t="shared" si="15"/>
        <v>21.094734922271506</v>
      </c>
      <c r="J39" s="49">
        <f t="shared" si="15"/>
        <v>20.898812563419302</v>
      </c>
      <c r="K39" s="49">
        <f t="shared" si="15"/>
        <v>18.798656671067324</v>
      </c>
      <c r="L39" s="49">
        <f t="shared" si="15"/>
        <v>17.947868160950627</v>
      </c>
      <c r="M39" s="49">
        <f t="shared" si="15"/>
        <v>18.42559052572939</v>
      </c>
      <c r="N39" s="49">
        <f t="shared" si="15"/>
        <v>17.639268495079406</v>
      </c>
    </row>
    <row r="40" spans="1:14" x14ac:dyDescent="0.3">
      <c r="A40" s="20"/>
      <c r="B40" s="29" t="s">
        <v>39</v>
      </c>
      <c r="C40" s="49">
        <f t="shared" si="14"/>
        <v>4.7007065521738509</v>
      </c>
      <c r="D40" s="49">
        <f t="shared" si="14"/>
        <v>5.5092183114011526</v>
      </c>
      <c r="E40" s="49">
        <f t="shared" ref="E40:N40" si="16">E28/E$30*100</f>
        <v>7.0557264434170959</v>
      </c>
      <c r="F40" s="49">
        <f t="shared" si="16"/>
        <v>7.001118621930198</v>
      </c>
      <c r="G40" s="49">
        <f t="shared" si="16"/>
        <v>5.3185905553569608</v>
      </c>
      <c r="H40" s="49">
        <f t="shared" si="16"/>
        <v>6.4531187340633371</v>
      </c>
      <c r="I40" s="49">
        <f t="shared" si="16"/>
        <v>4.8367506114864405</v>
      </c>
      <c r="J40" s="49">
        <f t="shared" si="16"/>
        <v>5.3449078486493908</v>
      </c>
      <c r="K40" s="49">
        <f t="shared" si="16"/>
        <v>4.4197572752128451</v>
      </c>
      <c r="L40" s="49">
        <f t="shared" si="16"/>
        <v>4.5462267091043111</v>
      </c>
      <c r="M40" s="49">
        <f t="shared" si="16"/>
        <v>2.8364123591407133</v>
      </c>
      <c r="N40" s="49">
        <f t="shared" si="16"/>
        <v>2.6477709820771658</v>
      </c>
    </row>
    <row r="41" spans="1:14" x14ac:dyDescent="0.3">
      <c r="A41" s="20"/>
      <c r="B41" s="29" t="s">
        <v>0</v>
      </c>
      <c r="C41" s="49">
        <f>C29/C$30*100</f>
        <v>4.6990743411694715E-2</v>
      </c>
      <c r="D41" s="49">
        <f>D29/D$30*100</f>
        <v>2.5236724981772183E-2</v>
      </c>
      <c r="E41" s="49">
        <f>E29/E$30*100</f>
        <v>2.7616737588011427E-2</v>
      </c>
      <c r="F41" s="49">
        <f>F29/F$30*100</f>
        <v>2.9921605259780208E-2</v>
      </c>
      <c r="G41" s="49">
        <f>G29/G$30*100</f>
        <v>1.1539237765363271</v>
      </c>
      <c r="H41" s="49">
        <f>H29/H$30*100</f>
        <v>1.1083883822888279</v>
      </c>
      <c r="I41" s="49">
        <f>I29/I$30*100</f>
        <v>1.0983547303534547</v>
      </c>
      <c r="J41" s="49">
        <f>J29/J$30*100</f>
        <v>1.1201158440640757</v>
      </c>
      <c r="K41" s="49">
        <f>K29/K$30*100</f>
        <v>0.77990768335802363</v>
      </c>
      <c r="L41" s="49">
        <f>L29/L$30*100</f>
        <v>0.69359110086543296</v>
      </c>
      <c r="M41" s="49">
        <f>M29/M$30*100</f>
        <v>2.4091914677189257</v>
      </c>
      <c r="N41" s="49">
        <f>N29/N$30*100</f>
        <v>1.4266260784330989</v>
      </c>
    </row>
    <row r="42" spans="1:14" x14ac:dyDescent="0.3">
      <c r="A42" s="20"/>
      <c r="B42" s="29" t="s">
        <v>9</v>
      </c>
      <c r="C42" s="49">
        <f>C30/C$30*100</f>
        <v>100</v>
      </c>
      <c r="D42" s="49">
        <f>D30/D$30*100</f>
        <v>100</v>
      </c>
      <c r="E42" s="49">
        <f>E30/E$30*100</f>
        <v>100</v>
      </c>
      <c r="F42" s="49">
        <f>F30/F$30*100</f>
        <v>100</v>
      </c>
      <c r="G42" s="49">
        <f>G30/G$30*100</f>
        <v>100</v>
      </c>
      <c r="H42" s="49">
        <f>H30/H$30*100</f>
        <v>100</v>
      </c>
      <c r="I42" s="49">
        <f>I30/I$30*100</f>
        <v>100</v>
      </c>
      <c r="J42" s="49">
        <f>J30/J$30*100</f>
        <v>100</v>
      </c>
      <c r="K42" s="49">
        <f>K30/K$30*100</f>
        <v>100</v>
      </c>
      <c r="L42" s="49">
        <f>L30/L$30*100</f>
        <v>100</v>
      </c>
      <c r="M42" s="49">
        <f>M30/M$30*100</f>
        <v>100</v>
      </c>
      <c r="N42" s="49">
        <f>N30/N$30*100</f>
        <v>100</v>
      </c>
    </row>
    <row r="43" spans="1:14" x14ac:dyDescent="0.3">
      <c r="B43" s="1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A19" zoomScaleNormal="100" workbookViewId="0">
      <selection activeCell="C7" sqref="C7:N17"/>
    </sheetView>
  </sheetViews>
  <sheetFormatPr defaultColWidth="8.88671875" defaultRowHeight="14.4" x14ac:dyDescent="0.3"/>
  <cols>
    <col min="1" max="1" width="8.88671875" style="4"/>
    <col min="2" max="2" width="34.33203125" style="4" customWidth="1"/>
    <col min="3" max="14" width="7.44140625" style="4" customWidth="1"/>
    <col min="15" max="15" width="4.88671875" style="4" customWidth="1"/>
    <col min="16" max="16384" width="8.88671875" style="4"/>
  </cols>
  <sheetData>
    <row r="1" spans="1:17" x14ac:dyDescent="0.3">
      <c r="A1" s="19" t="s">
        <v>42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7" x14ac:dyDescent="0.3">
      <c r="A2" s="50" t="s">
        <v>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7" x14ac:dyDescent="0.3">
      <c r="A3" s="20" t="s">
        <v>21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7" x14ac:dyDescent="0.3">
      <c r="A4" s="20"/>
      <c r="B4" s="31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7" x14ac:dyDescent="0.3">
      <c r="A5" s="20"/>
      <c r="B5" s="25"/>
      <c r="C5" s="22">
        <v>2020</v>
      </c>
      <c r="D5" s="22">
        <v>2021</v>
      </c>
      <c r="E5" s="22"/>
      <c r="F5" s="22"/>
      <c r="G5" s="22"/>
      <c r="H5" s="22">
        <v>2022</v>
      </c>
      <c r="I5" s="22"/>
      <c r="J5" s="22"/>
      <c r="K5" s="22"/>
      <c r="L5" s="22">
        <v>2023</v>
      </c>
      <c r="M5" s="22"/>
      <c r="N5" s="22"/>
    </row>
    <row r="6" spans="1:17" x14ac:dyDescent="0.3">
      <c r="A6" s="20"/>
      <c r="B6" s="47" t="s">
        <v>14</v>
      </c>
      <c r="C6" s="23" t="s">
        <v>5</v>
      </c>
      <c r="D6" s="23" t="s">
        <v>30</v>
      </c>
      <c r="E6" s="23" t="s">
        <v>31</v>
      </c>
      <c r="F6" s="23" t="s">
        <v>29</v>
      </c>
      <c r="G6" s="23" t="s">
        <v>5</v>
      </c>
      <c r="H6" s="23" t="s">
        <v>30</v>
      </c>
      <c r="I6" s="23" t="s">
        <v>31</v>
      </c>
      <c r="J6" s="23" t="s">
        <v>29</v>
      </c>
      <c r="K6" s="23" t="s">
        <v>5</v>
      </c>
      <c r="L6" s="23" t="s">
        <v>30</v>
      </c>
      <c r="M6" s="23" t="s">
        <v>31</v>
      </c>
      <c r="N6" s="23" t="s">
        <v>29</v>
      </c>
      <c r="O6" s="13"/>
      <c r="P6" s="12"/>
      <c r="Q6" s="12"/>
    </row>
    <row r="7" spans="1:17" x14ac:dyDescent="0.3">
      <c r="A7" s="20"/>
      <c r="B7" s="28" t="s">
        <v>4</v>
      </c>
      <c r="C7" s="36">
        <v>59.152593324125924</v>
      </c>
      <c r="D7" s="36">
        <v>47.824492287554001</v>
      </c>
      <c r="E7" s="36">
        <v>47.333104040694998</v>
      </c>
      <c r="F7" s="36">
        <v>48.411643139951998</v>
      </c>
      <c r="G7" s="36">
        <v>74.539615272524998</v>
      </c>
      <c r="H7" s="36">
        <v>62.150478590959999</v>
      </c>
      <c r="I7" s="36">
        <v>48.568429879404</v>
      </c>
      <c r="J7" s="36">
        <v>49.529617778861251</v>
      </c>
      <c r="K7" s="36">
        <v>78.681847920163648</v>
      </c>
      <c r="L7" s="36">
        <v>63.950959273618643</v>
      </c>
      <c r="M7" s="36">
        <v>60.208401478591995</v>
      </c>
      <c r="N7" s="36">
        <v>57.767836587712964</v>
      </c>
      <c r="O7" s="1"/>
      <c r="P7" s="10"/>
      <c r="Q7" s="11"/>
    </row>
    <row r="8" spans="1:17" x14ac:dyDescent="0.3">
      <c r="A8" s="20"/>
      <c r="B8" s="25" t="s">
        <v>20</v>
      </c>
      <c r="C8" s="36">
        <v>21.437088268420002</v>
      </c>
      <c r="D8" s="36">
        <v>22.540210233980002</v>
      </c>
      <c r="E8" s="36">
        <v>21.810091310450002</v>
      </c>
      <c r="F8" s="36">
        <v>21.354494211700001</v>
      </c>
      <c r="G8" s="36">
        <v>22.853364049734999</v>
      </c>
      <c r="H8" s="36">
        <v>28.417744696860002</v>
      </c>
      <c r="I8" s="36">
        <v>30.468413996990002</v>
      </c>
      <c r="J8" s="36">
        <v>26.999356596379997</v>
      </c>
      <c r="K8" s="36">
        <v>28.09929627733948</v>
      </c>
      <c r="L8" s="36">
        <v>29.469317707610003</v>
      </c>
      <c r="M8" s="36">
        <v>30.89048378773559</v>
      </c>
      <c r="N8" s="36">
        <v>33.19756257925188</v>
      </c>
      <c r="O8" s="1"/>
      <c r="P8" s="10"/>
      <c r="Q8" s="11"/>
    </row>
    <row r="9" spans="1:17" x14ac:dyDescent="0.3">
      <c r="A9" s="20"/>
      <c r="B9" s="25" t="s">
        <v>1</v>
      </c>
      <c r="C9" s="36">
        <v>50.881475530110009</v>
      </c>
      <c r="D9" s="36">
        <v>55.33490826901</v>
      </c>
      <c r="E9" s="36">
        <v>57.237223251979998</v>
      </c>
      <c r="F9" s="36">
        <v>62.078518919430003</v>
      </c>
      <c r="G9" s="36">
        <v>66.052597747169997</v>
      </c>
      <c r="H9" s="36">
        <v>53.354202359840002</v>
      </c>
      <c r="I9" s="36">
        <v>57.750899159980001</v>
      </c>
      <c r="J9" s="36">
        <v>57.475756321030012</v>
      </c>
      <c r="K9" s="36">
        <v>59.4885473155</v>
      </c>
      <c r="L9" s="36">
        <v>66.860505222830014</v>
      </c>
      <c r="M9" s="36">
        <v>70.515155034491016</v>
      </c>
      <c r="N9" s="36">
        <v>72.327623174285307</v>
      </c>
      <c r="O9" s="1"/>
      <c r="P9" s="10"/>
      <c r="Q9" s="11"/>
    </row>
    <row r="10" spans="1:17" x14ac:dyDescent="0.3">
      <c r="A10" s="20"/>
      <c r="B10" s="25" t="s">
        <v>2</v>
      </c>
      <c r="C10" s="36">
        <v>4.8269396089699992</v>
      </c>
      <c r="D10" s="36">
        <v>6.6426806238699996</v>
      </c>
      <c r="E10" s="36">
        <v>6.6723698592499998</v>
      </c>
      <c r="F10" s="36">
        <v>6.4874538125700001</v>
      </c>
      <c r="G10" s="36">
        <v>6.5488141756899996</v>
      </c>
      <c r="H10" s="36">
        <v>5.9068340900300003</v>
      </c>
      <c r="I10" s="36">
        <v>4.4380704041600003</v>
      </c>
      <c r="J10" s="36">
        <v>2.6888438593999999</v>
      </c>
      <c r="K10" s="36">
        <v>2.6215731148499999</v>
      </c>
      <c r="L10" s="36">
        <v>2.6365645066200001</v>
      </c>
      <c r="M10" s="36">
        <v>2.5854049359698799</v>
      </c>
      <c r="N10" s="36">
        <v>2.2916545134180129</v>
      </c>
      <c r="O10" s="1"/>
      <c r="P10" s="10"/>
      <c r="Q10" s="11"/>
    </row>
    <row r="11" spans="1:17" x14ac:dyDescent="0.3">
      <c r="A11" s="20"/>
      <c r="B11" s="25" t="s">
        <v>13</v>
      </c>
      <c r="C11" s="36">
        <v>60.465394040150002</v>
      </c>
      <c r="D11" s="36">
        <v>70.398633870159998</v>
      </c>
      <c r="E11" s="36">
        <v>83.682294355400003</v>
      </c>
      <c r="F11" s="36">
        <v>98.206437055319995</v>
      </c>
      <c r="G11" s="36">
        <v>112.61802413117</v>
      </c>
      <c r="H11" s="36">
        <v>101.65115233018</v>
      </c>
      <c r="I11" s="36">
        <v>95.170767627550006</v>
      </c>
      <c r="J11" s="36">
        <v>80.528461041660009</v>
      </c>
      <c r="K11" s="36">
        <v>95.228395218369982</v>
      </c>
      <c r="L11" s="36">
        <v>118.49578453923999</v>
      </c>
      <c r="M11" s="36">
        <v>132.74755600833052</v>
      </c>
      <c r="N11" s="36">
        <v>150.3366509948163</v>
      </c>
      <c r="O11" s="14"/>
      <c r="P11" s="10"/>
      <c r="Q11" s="11"/>
    </row>
    <row r="12" spans="1:17" x14ac:dyDescent="0.3">
      <c r="A12" s="20"/>
      <c r="B12" s="25" t="s">
        <v>12</v>
      </c>
      <c r="C12" s="36">
        <v>13.050195309770002</v>
      </c>
      <c r="D12" s="36">
        <v>15.1214841003</v>
      </c>
      <c r="E12" s="36">
        <v>17.099268561519999</v>
      </c>
      <c r="F12" s="36">
        <v>19.77317414254</v>
      </c>
      <c r="G12" s="36">
        <v>20.960238403320002</v>
      </c>
      <c r="H12" s="36">
        <v>17.832816593219999</v>
      </c>
      <c r="I12" s="36">
        <v>16.810556974410002</v>
      </c>
      <c r="J12" s="36">
        <v>13.1897839623</v>
      </c>
      <c r="K12" s="36">
        <v>16.783132299769999</v>
      </c>
      <c r="L12" s="36">
        <v>22.721093584449999</v>
      </c>
      <c r="M12" s="36">
        <v>27.488031667479998</v>
      </c>
      <c r="N12" s="36">
        <v>32.457518714190016</v>
      </c>
      <c r="O12" s="14"/>
      <c r="P12" s="10"/>
      <c r="Q12" s="11"/>
    </row>
    <row r="13" spans="1:17" x14ac:dyDescent="0.3">
      <c r="A13" s="20"/>
      <c r="B13" s="25" t="s">
        <v>3</v>
      </c>
      <c r="C13" s="36">
        <v>23.757903798899999</v>
      </c>
      <c r="D13" s="36">
        <v>37.72761804081</v>
      </c>
      <c r="E13" s="36">
        <v>40.994517517630001</v>
      </c>
      <c r="F13" s="36">
        <v>44.066255512950001</v>
      </c>
      <c r="G13" s="36">
        <v>49.574914527164999</v>
      </c>
      <c r="H13" s="36">
        <v>45.430802529955002</v>
      </c>
      <c r="I13" s="36">
        <v>22.376769920459999</v>
      </c>
      <c r="J13" s="36">
        <v>23.294692033840001</v>
      </c>
      <c r="K13" s="36">
        <v>22.780560246669999</v>
      </c>
      <c r="L13" s="36">
        <v>26.509696797709999</v>
      </c>
      <c r="M13" s="36">
        <v>28.375375578136335</v>
      </c>
      <c r="N13" s="36">
        <v>28.63686916766023</v>
      </c>
      <c r="O13" s="14"/>
      <c r="P13" s="10"/>
      <c r="Q13" s="11"/>
    </row>
    <row r="14" spans="1:17" x14ac:dyDescent="0.3">
      <c r="A14" s="20"/>
      <c r="B14" s="25" t="s">
        <v>19</v>
      </c>
      <c r="C14" s="36">
        <v>8.8437403435300013</v>
      </c>
      <c r="D14" s="36">
        <v>12.98782996666</v>
      </c>
      <c r="E14" s="36">
        <v>17.82190222677</v>
      </c>
      <c r="F14" s="36">
        <v>19.24787660354</v>
      </c>
      <c r="G14" s="36">
        <v>19.651051763630001</v>
      </c>
      <c r="H14" s="36">
        <v>16.583703877668</v>
      </c>
      <c r="I14" s="36">
        <v>9.5565448278900007</v>
      </c>
      <c r="J14" s="36">
        <v>9.1476158975199997</v>
      </c>
      <c r="K14" s="36">
        <v>10.900039898900001</v>
      </c>
      <c r="L14" s="36">
        <v>12.392283263969999</v>
      </c>
      <c r="M14" s="36">
        <v>14.002592603153616</v>
      </c>
      <c r="N14" s="36">
        <v>16.061735766237284</v>
      </c>
      <c r="O14" s="14"/>
      <c r="P14" s="10"/>
      <c r="Q14" s="11"/>
    </row>
    <row r="15" spans="1:17" x14ac:dyDescent="0.3">
      <c r="A15" s="20"/>
      <c r="B15" s="25" t="s">
        <v>11</v>
      </c>
      <c r="C15" s="36">
        <v>11.304978662460002</v>
      </c>
      <c r="D15" s="36">
        <v>18.618644791240001</v>
      </c>
      <c r="E15" s="36">
        <v>21.125860102019999</v>
      </c>
      <c r="F15" s="36">
        <v>18.649996694159999</v>
      </c>
      <c r="G15" s="36">
        <v>23.642713155340001</v>
      </c>
      <c r="H15" s="36">
        <v>23.749706860340002</v>
      </c>
      <c r="I15" s="36">
        <v>18.695412430179999</v>
      </c>
      <c r="J15" s="36">
        <v>19.086960299100003</v>
      </c>
      <c r="K15" s="36">
        <v>21.454658077269997</v>
      </c>
      <c r="L15" s="36">
        <v>25.040219297330001</v>
      </c>
      <c r="M15" s="36">
        <v>26.150013397003779</v>
      </c>
      <c r="N15" s="36">
        <v>25.98683379148936</v>
      </c>
      <c r="O15" s="14"/>
      <c r="P15" s="10"/>
      <c r="Q15" s="11"/>
    </row>
    <row r="16" spans="1:17" x14ac:dyDescent="0.3">
      <c r="A16" s="20"/>
      <c r="B16" s="28" t="s">
        <v>10</v>
      </c>
      <c r="C16" s="36">
        <v>16.125545650100001</v>
      </c>
      <c r="D16" s="36">
        <v>21.291153275780001</v>
      </c>
      <c r="E16" s="36">
        <v>27.574180413280001</v>
      </c>
      <c r="F16" s="36">
        <v>27.149457217359998</v>
      </c>
      <c r="G16" s="36">
        <v>26.735363302660001</v>
      </c>
      <c r="H16" s="36">
        <v>29.38261682397</v>
      </c>
      <c r="I16" s="36">
        <v>18.073490847230001</v>
      </c>
      <c r="J16" s="36">
        <v>18.740001663070004</v>
      </c>
      <c r="K16" s="36">
        <v>16.786459198860001</v>
      </c>
      <c r="L16" s="36">
        <v>16.385170185610001</v>
      </c>
      <c r="M16" s="36">
        <v>14.06953952590878</v>
      </c>
      <c r="N16" s="36">
        <v>13.517639934177778</v>
      </c>
      <c r="O16" s="14"/>
      <c r="P16" s="10"/>
      <c r="Q16" s="11"/>
    </row>
    <row r="17" spans="1:17" x14ac:dyDescent="0.3">
      <c r="A17" s="20"/>
      <c r="B17" s="28" t="s">
        <v>26</v>
      </c>
      <c r="C17" s="36">
        <v>0.16944493542</v>
      </c>
      <c r="D17" s="36">
        <v>9.5157543400000003E-2</v>
      </c>
      <c r="E17" s="36">
        <v>0.11366031410999999</v>
      </c>
      <c r="F17" s="36">
        <v>0.12614010776000001</v>
      </c>
      <c r="G17" s="36">
        <v>0.62588642329999999</v>
      </c>
      <c r="H17" s="36">
        <v>0.42375442837999999</v>
      </c>
      <c r="I17" s="36">
        <v>0.37781447213000002</v>
      </c>
      <c r="J17" s="36">
        <v>0.72638735192999992</v>
      </c>
      <c r="K17" s="36">
        <v>1.0726726205299999</v>
      </c>
      <c r="L17" s="36">
        <v>1.30257079912</v>
      </c>
      <c r="M17" s="36">
        <v>10.507639222690145</v>
      </c>
      <c r="N17" s="36">
        <v>6.9767156482818891</v>
      </c>
      <c r="O17" s="1"/>
      <c r="P17" s="10"/>
      <c r="Q17" s="11"/>
    </row>
    <row r="18" spans="1:17" x14ac:dyDescent="0.3">
      <c r="A18" s="20"/>
      <c r="B18" s="29" t="s">
        <v>9</v>
      </c>
      <c r="C18" s="30">
        <f t="shared" ref="C18:N18" si="0">SUM(C7:C17)</f>
        <v>270.01529947195598</v>
      </c>
      <c r="D18" s="30">
        <f t="shared" si="0"/>
        <v>308.582813002764</v>
      </c>
      <c r="E18" s="30">
        <f t="shared" si="0"/>
        <v>341.46447195310498</v>
      </c>
      <c r="F18" s="30">
        <f t="shared" si="0"/>
        <v>365.55144741728202</v>
      </c>
      <c r="G18" s="30">
        <f t="shared" si="0"/>
        <v>423.80258295170501</v>
      </c>
      <c r="H18" s="30">
        <f t="shared" si="0"/>
        <v>384.88381318140296</v>
      </c>
      <c r="I18" s="30">
        <f t="shared" si="0"/>
        <v>322.28717054038401</v>
      </c>
      <c r="J18" s="30">
        <f t="shared" si="0"/>
        <v>301.40747680509128</v>
      </c>
      <c r="K18" s="30">
        <f t="shared" si="0"/>
        <v>353.8971821882231</v>
      </c>
      <c r="L18" s="30">
        <f t="shared" si="0"/>
        <v>385.76416517810861</v>
      </c>
      <c r="M18" s="30">
        <f t="shared" si="0"/>
        <v>417.54019323949171</v>
      </c>
      <c r="N18" s="30">
        <f t="shared" si="0"/>
        <v>439.55864087152099</v>
      </c>
      <c r="O18" s="15"/>
      <c r="P18" s="10"/>
      <c r="Q18" s="11"/>
    </row>
    <row r="19" spans="1:17" x14ac:dyDescent="0.3">
      <c r="A19" s="20"/>
      <c r="B19" s="48" t="s">
        <v>14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7" x14ac:dyDescent="0.3">
      <c r="A20" s="20"/>
      <c r="B20" s="29" t="s">
        <v>4</v>
      </c>
      <c r="C20" s="32">
        <f t="shared" ref="C20:N23" si="1">C7</f>
        <v>59.152593324125924</v>
      </c>
      <c r="D20" s="32">
        <f t="shared" si="1"/>
        <v>47.824492287554001</v>
      </c>
      <c r="E20" s="32">
        <f t="shared" si="1"/>
        <v>47.333104040694998</v>
      </c>
      <c r="F20" s="32">
        <f t="shared" si="1"/>
        <v>48.411643139951998</v>
      </c>
      <c r="G20" s="32">
        <f t="shared" si="1"/>
        <v>74.539615272524998</v>
      </c>
      <c r="H20" s="32">
        <f t="shared" si="1"/>
        <v>62.150478590959999</v>
      </c>
      <c r="I20" s="32">
        <f t="shared" si="1"/>
        <v>48.568429879404</v>
      </c>
      <c r="J20" s="32">
        <f t="shared" si="1"/>
        <v>49.529617778861251</v>
      </c>
      <c r="K20" s="32">
        <f t="shared" si="1"/>
        <v>78.681847920163648</v>
      </c>
      <c r="L20" s="32">
        <f t="shared" si="1"/>
        <v>63.950959273618643</v>
      </c>
      <c r="M20" s="32">
        <f t="shared" si="1"/>
        <v>60.208401478591995</v>
      </c>
      <c r="N20" s="32">
        <f t="shared" si="1"/>
        <v>57.767836587712964</v>
      </c>
    </row>
    <row r="21" spans="1:17" x14ac:dyDescent="0.3">
      <c r="A21" s="20"/>
      <c r="B21" s="29" t="s">
        <v>20</v>
      </c>
      <c r="C21" s="32">
        <f t="shared" si="1"/>
        <v>21.437088268420002</v>
      </c>
      <c r="D21" s="32">
        <f t="shared" si="1"/>
        <v>22.540210233980002</v>
      </c>
      <c r="E21" s="32">
        <f t="shared" si="1"/>
        <v>21.810091310450002</v>
      </c>
      <c r="F21" s="32">
        <f t="shared" si="1"/>
        <v>21.354494211700001</v>
      </c>
      <c r="G21" s="32">
        <f t="shared" si="1"/>
        <v>22.853364049734999</v>
      </c>
      <c r="H21" s="32">
        <f t="shared" si="1"/>
        <v>28.417744696860002</v>
      </c>
      <c r="I21" s="32">
        <f t="shared" si="1"/>
        <v>30.468413996990002</v>
      </c>
      <c r="J21" s="32">
        <f t="shared" si="1"/>
        <v>26.999356596379997</v>
      </c>
      <c r="K21" s="32">
        <f t="shared" si="1"/>
        <v>28.09929627733948</v>
      </c>
      <c r="L21" s="32">
        <f t="shared" si="1"/>
        <v>29.469317707610003</v>
      </c>
      <c r="M21" s="32">
        <f t="shared" si="1"/>
        <v>30.89048378773559</v>
      </c>
      <c r="N21" s="32">
        <f t="shared" si="1"/>
        <v>33.19756257925188</v>
      </c>
    </row>
    <row r="22" spans="1:17" x14ac:dyDescent="0.3">
      <c r="A22" s="20"/>
      <c r="B22" s="29" t="s">
        <v>1</v>
      </c>
      <c r="C22" s="32">
        <f t="shared" si="1"/>
        <v>50.881475530110009</v>
      </c>
      <c r="D22" s="32">
        <f t="shared" si="1"/>
        <v>55.33490826901</v>
      </c>
      <c r="E22" s="32">
        <f t="shared" si="1"/>
        <v>57.237223251979998</v>
      </c>
      <c r="F22" s="32">
        <f t="shared" si="1"/>
        <v>62.078518919430003</v>
      </c>
      <c r="G22" s="32">
        <f t="shared" si="1"/>
        <v>66.052597747169997</v>
      </c>
      <c r="H22" s="32">
        <f t="shared" si="1"/>
        <v>53.354202359840002</v>
      </c>
      <c r="I22" s="32">
        <f t="shared" si="1"/>
        <v>57.750899159980001</v>
      </c>
      <c r="J22" s="32">
        <f t="shared" si="1"/>
        <v>57.475756321030012</v>
      </c>
      <c r="K22" s="32">
        <f t="shared" si="1"/>
        <v>59.4885473155</v>
      </c>
      <c r="L22" s="32">
        <f t="shared" si="1"/>
        <v>66.860505222830014</v>
      </c>
      <c r="M22" s="32">
        <f t="shared" si="1"/>
        <v>70.515155034491016</v>
      </c>
      <c r="N22" s="32">
        <f t="shared" si="1"/>
        <v>72.327623174285307</v>
      </c>
    </row>
    <row r="23" spans="1:17" x14ac:dyDescent="0.3">
      <c r="A23" s="20"/>
      <c r="B23" s="29" t="s">
        <v>16</v>
      </c>
      <c r="C23" s="32">
        <f t="shared" si="1"/>
        <v>4.8269396089699992</v>
      </c>
      <c r="D23" s="32">
        <f t="shared" si="1"/>
        <v>6.6426806238699996</v>
      </c>
      <c r="E23" s="32">
        <f t="shared" si="1"/>
        <v>6.6723698592499998</v>
      </c>
      <c r="F23" s="32">
        <f t="shared" si="1"/>
        <v>6.4874538125700001</v>
      </c>
      <c r="G23" s="32">
        <f t="shared" si="1"/>
        <v>6.5488141756899996</v>
      </c>
      <c r="H23" s="32">
        <f t="shared" si="1"/>
        <v>5.9068340900300003</v>
      </c>
      <c r="I23" s="32">
        <f t="shared" si="1"/>
        <v>4.4380704041600003</v>
      </c>
      <c r="J23" s="32">
        <f t="shared" si="1"/>
        <v>2.6888438593999999</v>
      </c>
      <c r="K23" s="32">
        <f t="shared" si="1"/>
        <v>2.6215731148499999</v>
      </c>
      <c r="L23" s="32">
        <f t="shared" si="1"/>
        <v>2.6365645066200001</v>
      </c>
      <c r="M23" s="32">
        <f t="shared" si="1"/>
        <v>2.5854049359698799</v>
      </c>
      <c r="N23" s="32">
        <f t="shared" si="1"/>
        <v>2.2916545134180129</v>
      </c>
    </row>
    <row r="24" spans="1:17" x14ac:dyDescent="0.3">
      <c r="A24" s="20"/>
      <c r="B24" s="29" t="s">
        <v>17</v>
      </c>
      <c r="C24" s="32">
        <f t="shared" ref="C24:N24" si="2">C11+C12</f>
        <v>73.515589349920006</v>
      </c>
      <c r="D24" s="32">
        <f t="shared" si="2"/>
        <v>85.520117970459992</v>
      </c>
      <c r="E24" s="32">
        <f t="shared" si="2"/>
        <v>100.78156291692</v>
      </c>
      <c r="F24" s="32">
        <f t="shared" si="2"/>
        <v>117.97961119786</v>
      </c>
      <c r="G24" s="32">
        <f t="shared" si="2"/>
        <v>133.57826253448999</v>
      </c>
      <c r="H24" s="32">
        <f t="shared" si="2"/>
        <v>119.4839689234</v>
      </c>
      <c r="I24" s="32">
        <f t="shared" si="2"/>
        <v>111.98132460196001</v>
      </c>
      <c r="J24" s="32">
        <f t="shared" si="2"/>
        <v>93.718245003960007</v>
      </c>
      <c r="K24" s="32">
        <f t="shared" si="2"/>
        <v>112.01152751813999</v>
      </c>
      <c r="L24" s="32">
        <f t="shared" si="2"/>
        <v>141.21687812368998</v>
      </c>
      <c r="M24" s="32">
        <f t="shared" si="2"/>
        <v>160.23558767581051</v>
      </c>
      <c r="N24" s="32">
        <f t="shared" si="2"/>
        <v>182.79416970900633</v>
      </c>
    </row>
    <row r="25" spans="1:17" x14ac:dyDescent="0.3">
      <c r="A25" s="20"/>
      <c r="B25" s="29" t="s">
        <v>18</v>
      </c>
      <c r="C25" s="32">
        <f t="shared" ref="C25:N28" si="3">C13</f>
        <v>23.757903798899999</v>
      </c>
      <c r="D25" s="32">
        <f t="shared" si="3"/>
        <v>37.72761804081</v>
      </c>
      <c r="E25" s="32">
        <f t="shared" si="3"/>
        <v>40.994517517630001</v>
      </c>
      <c r="F25" s="32">
        <f t="shared" si="3"/>
        <v>44.066255512950001</v>
      </c>
      <c r="G25" s="32">
        <f t="shared" si="3"/>
        <v>49.574914527164999</v>
      </c>
      <c r="H25" s="32">
        <f t="shared" si="3"/>
        <v>45.430802529955002</v>
      </c>
      <c r="I25" s="32">
        <f t="shared" si="3"/>
        <v>22.376769920459999</v>
      </c>
      <c r="J25" s="32">
        <f t="shared" si="3"/>
        <v>23.294692033840001</v>
      </c>
      <c r="K25" s="32">
        <f t="shared" si="3"/>
        <v>22.780560246669999</v>
      </c>
      <c r="L25" s="32">
        <f t="shared" si="3"/>
        <v>26.509696797709999</v>
      </c>
      <c r="M25" s="32">
        <f t="shared" si="3"/>
        <v>28.375375578136335</v>
      </c>
      <c r="N25" s="32">
        <f t="shared" si="3"/>
        <v>28.63686916766023</v>
      </c>
    </row>
    <row r="26" spans="1:17" x14ac:dyDescent="0.3">
      <c r="A26" s="20"/>
      <c r="B26" s="29" t="s">
        <v>19</v>
      </c>
      <c r="C26" s="32">
        <f t="shared" si="3"/>
        <v>8.8437403435300013</v>
      </c>
      <c r="D26" s="32">
        <f t="shared" si="3"/>
        <v>12.98782996666</v>
      </c>
      <c r="E26" s="32">
        <f t="shared" si="3"/>
        <v>17.82190222677</v>
      </c>
      <c r="F26" s="32">
        <f t="shared" si="3"/>
        <v>19.24787660354</v>
      </c>
      <c r="G26" s="32">
        <f t="shared" si="3"/>
        <v>19.651051763630001</v>
      </c>
      <c r="H26" s="32">
        <f t="shared" si="3"/>
        <v>16.583703877668</v>
      </c>
      <c r="I26" s="32">
        <f t="shared" si="3"/>
        <v>9.5565448278900007</v>
      </c>
      <c r="J26" s="32">
        <f t="shared" si="3"/>
        <v>9.1476158975199997</v>
      </c>
      <c r="K26" s="32">
        <f t="shared" si="3"/>
        <v>10.900039898900001</v>
      </c>
      <c r="L26" s="32">
        <f t="shared" si="3"/>
        <v>12.392283263969999</v>
      </c>
      <c r="M26" s="32">
        <f t="shared" si="3"/>
        <v>14.002592603153616</v>
      </c>
      <c r="N26" s="32">
        <f t="shared" si="3"/>
        <v>16.061735766237284</v>
      </c>
    </row>
    <row r="27" spans="1:17" x14ac:dyDescent="0.3">
      <c r="A27" s="20"/>
      <c r="B27" s="29" t="s">
        <v>40</v>
      </c>
      <c r="C27" s="32">
        <f>C15</f>
        <v>11.304978662460002</v>
      </c>
      <c r="D27" s="32">
        <f t="shared" si="3"/>
        <v>18.618644791240001</v>
      </c>
      <c r="E27" s="32">
        <f t="shared" si="3"/>
        <v>21.125860102019999</v>
      </c>
      <c r="F27" s="32">
        <f t="shared" si="3"/>
        <v>18.649996694159999</v>
      </c>
      <c r="G27" s="32">
        <f t="shared" si="3"/>
        <v>23.642713155340001</v>
      </c>
      <c r="H27" s="32">
        <f t="shared" si="3"/>
        <v>23.749706860340002</v>
      </c>
      <c r="I27" s="32">
        <f t="shared" si="3"/>
        <v>18.695412430179999</v>
      </c>
      <c r="J27" s="32">
        <f t="shared" si="3"/>
        <v>19.086960299100003</v>
      </c>
      <c r="K27" s="32">
        <f t="shared" si="3"/>
        <v>21.454658077269997</v>
      </c>
      <c r="L27" s="32">
        <f t="shared" si="3"/>
        <v>25.040219297330001</v>
      </c>
      <c r="M27" s="32">
        <f t="shared" si="3"/>
        <v>26.150013397003779</v>
      </c>
      <c r="N27" s="32">
        <f t="shared" si="3"/>
        <v>25.98683379148936</v>
      </c>
    </row>
    <row r="28" spans="1:17" x14ac:dyDescent="0.3">
      <c r="A28" s="20"/>
      <c r="B28" s="29" t="s">
        <v>39</v>
      </c>
      <c r="C28" s="32">
        <f>C16</f>
        <v>16.125545650100001</v>
      </c>
      <c r="D28" s="32">
        <f t="shared" si="3"/>
        <v>21.291153275780001</v>
      </c>
      <c r="E28" s="32">
        <f t="shared" si="3"/>
        <v>27.574180413280001</v>
      </c>
      <c r="F28" s="32">
        <f t="shared" si="3"/>
        <v>27.149457217359998</v>
      </c>
      <c r="G28" s="32">
        <f t="shared" si="3"/>
        <v>26.735363302660001</v>
      </c>
      <c r="H28" s="32">
        <f t="shared" si="3"/>
        <v>29.38261682397</v>
      </c>
      <c r="I28" s="32">
        <f t="shared" si="3"/>
        <v>18.073490847230001</v>
      </c>
      <c r="J28" s="32">
        <f t="shared" si="3"/>
        <v>18.740001663070004</v>
      </c>
      <c r="K28" s="32">
        <f t="shared" si="3"/>
        <v>16.786459198860001</v>
      </c>
      <c r="L28" s="32">
        <f t="shared" si="3"/>
        <v>16.385170185610001</v>
      </c>
      <c r="M28" s="32">
        <f t="shared" si="3"/>
        <v>14.06953952590878</v>
      </c>
      <c r="N28" s="32">
        <f t="shared" si="3"/>
        <v>13.517639934177778</v>
      </c>
    </row>
    <row r="29" spans="1:17" x14ac:dyDescent="0.3">
      <c r="A29" s="20"/>
      <c r="B29" s="29" t="s">
        <v>0</v>
      </c>
      <c r="C29" s="32">
        <f t="shared" ref="C29:N29" si="4">C17</f>
        <v>0.16944493542</v>
      </c>
      <c r="D29" s="32">
        <f t="shared" si="4"/>
        <v>9.5157543400000003E-2</v>
      </c>
      <c r="E29" s="32">
        <f t="shared" si="4"/>
        <v>0.11366031410999999</v>
      </c>
      <c r="F29" s="32">
        <f t="shared" si="4"/>
        <v>0.12614010776000001</v>
      </c>
      <c r="G29" s="32">
        <f t="shared" si="4"/>
        <v>0.62588642329999999</v>
      </c>
      <c r="H29" s="32">
        <f t="shared" si="4"/>
        <v>0.42375442837999999</v>
      </c>
      <c r="I29" s="32">
        <f t="shared" si="4"/>
        <v>0.37781447213000002</v>
      </c>
      <c r="J29" s="32">
        <f t="shared" si="4"/>
        <v>0.72638735192999992</v>
      </c>
      <c r="K29" s="32">
        <f t="shared" si="4"/>
        <v>1.0726726205299999</v>
      </c>
      <c r="L29" s="32">
        <f t="shared" si="4"/>
        <v>1.30257079912</v>
      </c>
      <c r="M29" s="32">
        <f t="shared" si="4"/>
        <v>10.507639222690145</v>
      </c>
      <c r="N29" s="32">
        <f t="shared" si="4"/>
        <v>6.9767156482818891</v>
      </c>
    </row>
    <row r="30" spans="1:17" x14ac:dyDescent="0.3">
      <c r="A30" s="20"/>
      <c r="B30" s="29" t="s">
        <v>9</v>
      </c>
      <c r="C30" s="32">
        <f t="shared" ref="C30:N30" si="5">SUM(C20:C29)</f>
        <v>270.01529947195598</v>
      </c>
      <c r="D30" s="32">
        <f t="shared" si="5"/>
        <v>308.582813002764</v>
      </c>
      <c r="E30" s="32">
        <f t="shared" si="5"/>
        <v>341.46447195310498</v>
      </c>
      <c r="F30" s="32">
        <f t="shared" si="5"/>
        <v>365.55144741728208</v>
      </c>
      <c r="G30" s="32">
        <f t="shared" si="5"/>
        <v>423.80258295170501</v>
      </c>
      <c r="H30" s="32">
        <f t="shared" si="5"/>
        <v>384.88381318140296</v>
      </c>
      <c r="I30" s="32">
        <f t="shared" si="5"/>
        <v>322.28717054038401</v>
      </c>
      <c r="J30" s="32">
        <f t="shared" si="5"/>
        <v>301.40747680509128</v>
      </c>
      <c r="K30" s="32">
        <f t="shared" si="5"/>
        <v>353.8971821882231</v>
      </c>
      <c r="L30" s="32">
        <f t="shared" si="5"/>
        <v>385.76416517810861</v>
      </c>
      <c r="M30" s="32">
        <f t="shared" si="5"/>
        <v>417.54019323949171</v>
      </c>
      <c r="N30" s="32">
        <f t="shared" si="5"/>
        <v>439.55864087152105</v>
      </c>
    </row>
    <row r="31" spans="1:17" x14ac:dyDescent="0.3">
      <c r="A31" s="20"/>
      <c r="B31" s="48" t="s">
        <v>15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7" x14ac:dyDescent="0.3">
      <c r="A32" s="20"/>
      <c r="B32" s="29" t="s">
        <v>4</v>
      </c>
      <c r="C32" s="49">
        <f>C20/C$30*100</f>
        <v>21.907126536831502</v>
      </c>
      <c r="D32" s="49">
        <f>D20/D$30*100</f>
        <v>15.498106269167245</v>
      </c>
      <c r="E32" s="49">
        <f>E20/E$30*100</f>
        <v>13.861794689784151</v>
      </c>
      <c r="F32" s="49">
        <f>F20/F$30*100</f>
        <v>13.243455464885475</v>
      </c>
      <c r="G32" s="49">
        <f>G20/G$30*100</f>
        <v>17.588287157990081</v>
      </c>
      <c r="H32" s="49">
        <f>H20/H$30*100</f>
        <v>16.147854615456978</v>
      </c>
      <c r="I32" s="49">
        <f>I20/I$30*100</f>
        <v>15.069923446834247</v>
      </c>
      <c r="J32" s="49">
        <f>J20/J$30*100</f>
        <v>16.432776752545582</v>
      </c>
      <c r="K32" s="49">
        <f>K20/K$30*100</f>
        <v>22.232968184051849</v>
      </c>
      <c r="L32" s="49">
        <f>L20/L$30*100</f>
        <v>16.577734545170173</v>
      </c>
      <c r="M32" s="49">
        <f>M20/M$30*100</f>
        <v>14.419785796300047</v>
      </c>
      <c r="N32" s="49">
        <f>N20/N$30*100</f>
        <v>13.1422366019641</v>
      </c>
    </row>
    <row r="33" spans="1:14" x14ac:dyDescent="0.3">
      <c r="A33" s="20"/>
      <c r="B33" s="29" t="s">
        <v>20</v>
      </c>
      <c r="C33" s="49">
        <f>C21/C$30*100</f>
        <v>7.9392124484584912</v>
      </c>
      <c r="D33" s="49">
        <f>D21/D$30*100</f>
        <v>7.3044282715052269</v>
      </c>
      <c r="E33" s="49">
        <f>E21/E$30*100</f>
        <v>6.3872212490221498</v>
      </c>
      <c r="F33" s="49">
        <f>F21/F$30*100</f>
        <v>5.8417206011835452</v>
      </c>
      <c r="G33" s="49">
        <f>G21/G$30*100</f>
        <v>5.3924551121339643</v>
      </c>
      <c r="H33" s="49">
        <f>H21/H$30*100</f>
        <v>7.3834605986576483</v>
      </c>
      <c r="I33" s="49">
        <f>I21/I$30*100</f>
        <v>9.4538091435359117</v>
      </c>
      <c r="J33" s="49">
        <f>J21/J$30*100</f>
        <v>8.9577594035065857</v>
      </c>
      <c r="K33" s="49">
        <f>K21/K$30*100</f>
        <v>7.9399604437637592</v>
      </c>
      <c r="L33" s="49">
        <f>L21/L$30*100</f>
        <v>7.6392055996191139</v>
      </c>
      <c r="M33" s="49">
        <f>M21/M$30*100</f>
        <v>7.3982060380993069</v>
      </c>
      <c r="N33" s="49">
        <f>N21/N$30*100</f>
        <v>7.5524763916437765</v>
      </c>
    </row>
    <row r="34" spans="1:14" x14ac:dyDescent="0.3">
      <c r="A34" s="20"/>
      <c r="B34" s="29" t="s">
        <v>1</v>
      </c>
      <c r="C34" s="49">
        <f>C22/C$30*100</f>
        <v>18.843923151619265</v>
      </c>
      <c r="D34" s="49">
        <f>D22/D$30*100</f>
        <v>17.931947580150666</v>
      </c>
      <c r="E34" s="49">
        <f>E22/E$30*100</f>
        <v>16.762277763362938</v>
      </c>
      <c r="F34" s="49">
        <f>F22/F$30*100</f>
        <v>16.982156508483609</v>
      </c>
      <c r="G34" s="49">
        <f>G22/G$30*100</f>
        <v>15.585699664010097</v>
      </c>
      <c r="H34" s="49">
        <f>H22/H$30*100</f>
        <v>13.862417834312291</v>
      </c>
      <c r="I34" s="49">
        <f>I22/I$30*100</f>
        <v>17.919081005659692</v>
      </c>
      <c r="J34" s="49">
        <f>J22/J$30*100</f>
        <v>19.06912095554862</v>
      </c>
      <c r="K34" s="49">
        <f>K22/K$30*100</f>
        <v>16.809556647970293</v>
      </c>
      <c r="L34" s="49">
        <f>L22/L$30*100</f>
        <v>17.331963737990101</v>
      </c>
      <c r="M34" s="49">
        <f>M22/M$30*100</f>
        <v>16.888231642419417</v>
      </c>
      <c r="N34" s="49">
        <f>N22/N$30*100</f>
        <v>16.45460160466417</v>
      </c>
    </row>
    <row r="35" spans="1:14" x14ac:dyDescent="0.3">
      <c r="A35" s="20"/>
      <c r="B35" s="29" t="s">
        <v>16</v>
      </c>
      <c r="C35" s="49">
        <f>C23/C$30*100</f>
        <v>1.787654113825994</v>
      </c>
      <c r="D35" s="49">
        <f>D23/D$30*100</f>
        <v>2.1526411530283447</v>
      </c>
      <c r="E35" s="49">
        <f>E23/E$30*100</f>
        <v>1.9540451224941346</v>
      </c>
      <c r="F35" s="49">
        <f>F23/F$30*100</f>
        <v>1.7747033580103655</v>
      </c>
      <c r="G35" s="49">
        <f>G23/G$30*100</f>
        <v>1.5452511237847455</v>
      </c>
      <c r="H35" s="49">
        <f>H23/H$30*100</f>
        <v>1.5347057703478943</v>
      </c>
      <c r="I35" s="49">
        <f>I23/I$30*100</f>
        <v>1.3770546301047657</v>
      </c>
      <c r="J35" s="49">
        <f>J23/J$30*100</f>
        <v>0.89209593866139314</v>
      </c>
      <c r="K35" s="49">
        <f>K23/K$30*100</f>
        <v>0.74077253134377741</v>
      </c>
      <c r="L35" s="49">
        <f>L23/L$30*100</f>
        <v>0.68346537719559552</v>
      </c>
      <c r="M35" s="49">
        <f>M23/M$30*100</f>
        <v>0.61919905624198179</v>
      </c>
      <c r="N35" s="49">
        <f>N23/N$30*100</f>
        <v>0.52135353519027794</v>
      </c>
    </row>
    <row r="36" spans="1:14" x14ac:dyDescent="0.3">
      <c r="A36" s="20"/>
      <c r="B36" s="29" t="s">
        <v>17</v>
      </c>
      <c r="C36" s="49">
        <f>C24/C$30*100</f>
        <v>27.226453276420877</v>
      </c>
      <c r="D36" s="49">
        <f>D24/D$30*100</f>
        <v>27.713830572182253</v>
      </c>
      <c r="E36" s="49">
        <f>E24/E$30*100</f>
        <v>29.514509178794107</v>
      </c>
      <c r="F36" s="49">
        <f>F24/F$30*100</f>
        <v>32.274420476629821</v>
      </c>
      <c r="G36" s="49">
        <f>G24/G$30*100</f>
        <v>31.518982636713211</v>
      </c>
      <c r="H36" s="49">
        <f>H24/H$30*100</f>
        <v>31.044165753753063</v>
      </c>
      <c r="I36" s="49">
        <f>I24/I$30*100</f>
        <v>34.745821378554773</v>
      </c>
      <c r="J36" s="49">
        <f>J24/J$30*100</f>
        <v>31.093536894761247</v>
      </c>
      <c r="K36" s="49">
        <f>K24/K$30*100</f>
        <v>31.650867301499382</v>
      </c>
      <c r="L36" s="49">
        <f>L24/L$30*100</f>
        <v>36.607049298757353</v>
      </c>
      <c r="M36" s="49">
        <f>M24/M$30*100</f>
        <v>38.376086966052384</v>
      </c>
      <c r="N36" s="49">
        <f>N24/N$30*100</f>
        <v>41.585843778790689</v>
      </c>
    </row>
    <row r="37" spans="1:14" x14ac:dyDescent="0.3">
      <c r="A37" s="20"/>
      <c r="B37" s="29" t="s">
        <v>18</v>
      </c>
      <c r="C37" s="49">
        <f>C25/C$30*100</f>
        <v>8.7987250520104379</v>
      </c>
      <c r="D37" s="49">
        <f>D25/D$30*100</f>
        <v>12.226091814281332</v>
      </c>
      <c r="E37" s="49">
        <f>E25/E$30*100</f>
        <v>12.005500098780404</v>
      </c>
      <c r="F37" s="49">
        <f>F25/F$30*100</f>
        <v>12.054734244465392</v>
      </c>
      <c r="G37" s="49">
        <f>G25/G$30*100</f>
        <v>11.697643318236778</v>
      </c>
      <c r="H37" s="49">
        <f>H25/H$30*100</f>
        <v>11.803770637800923</v>
      </c>
      <c r="I37" s="49">
        <f>I25/I$30*100</f>
        <v>6.9431153225679179</v>
      </c>
      <c r="J37" s="49">
        <f>J25/J$30*100</f>
        <v>7.728637750052826</v>
      </c>
      <c r="K37" s="49">
        <f>K25/K$30*100</f>
        <v>6.4370561262491135</v>
      </c>
      <c r="L37" s="49">
        <f>L25/L$30*100</f>
        <v>6.8719956882128699</v>
      </c>
      <c r="M37" s="49">
        <f>M25/M$30*100</f>
        <v>6.7958429002931586</v>
      </c>
      <c r="N37" s="49">
        <f>N25/N$30*100</f>
        <v>6.5149143947850456</v>
      </c>
    </row>
    <row r="38" spans="1:14" x14ac:dyDescent="0.3">
      <c r="A38" s="20"/>
      <c r="B38" s="29" t="s">
        <v>19</v>
      </c>
      <c r="C38" s="49">
        <f>C26/C$30*100</f>
        <v>3.2752737940497774</v>
      </c>
      <c r="D38" s="49">
        <f>D26/D$30*100</f>
        <v>4.2088636889001556</v>
      </c>
      <c r="E38" s="49">
        <f t="shared" ref="E38:N40" si="6">E26/E$30*100</f>
        <v>5.2192552053314554</v>
      </c>
      <c r="F38" s="49">
        <f t="shared" si="6"/>
        <v>5.2654357518022028</v>
      </c>
      <c r="G38" s="49">
        <f t="shared" si="6"/>
        <v>4.6368409618374979</v>
      </c>
      <c r="H38" s="49">
        <f t="shared" si="6"/>
        <v>4.308755865981766</v>
      </c>
      <c r="I38" s="49">
        <f t="shared" si="6"/>
        <v>2.9652265747551758</v>
      </c>
      <c r="J38" s="49">
        <f t="shared" si="6"/>
        <v>3.0349664827443594</v>
      </c>
      <c r="K38" s="49">
        <f t="shared" si="6"/>
        <v>3.0800018896739125</v>
      </c>
      <c r="L38" s="49">
        <f t="shared" si="6"/>
        <v>3.2123987613645864</v>
      </c>
      <c r="M38" s="49">
        <f t="shared" si="6"/>
        <v>3.3535915415745481</v>
      </c>
      <c r="N38" s="49">
        <f t="shared" si="6"/>
        <v>3.6540598392950216</v>
      </c>
    </row>
    <row r="39" spans="1:14" x14ac:dyDescent="0.3">
      <c r="A39" s="20"/>
      <c r="B39" s="29" t="s">
        <v>40</v>
      </c>
      <c r="C39" s="49">
        <f t="shared" ref="C39:D40" si="7">C27/C$30*100</f>
        <v>4.186791890892148</v>
      </c>
      <c r="D39" s="49">
        <f t="shared" si="7"/>
        <v>6.0335974677478985</v>
      </c>
      <c r="E39" s="49">
        <f t="shared" si="6"/>
        <v>6.1868398727353746</v>
      </c>
      <c r="F39" s="49">
        <f t="shared" si="6"/>
        <v>5.1018801391506372</v>
      </c>
      <c r="G39" s="49">
        <f t="shared" si="6"/>
        <v>5.5787090750303987</v>
      </c>
      <c r="H39" s="49">
        <f t="shared" si="6"/>
        <v>6.1706172218643864</v>
      </c>
      <c r="I39" s="49">
        <f t="shared" si="6"/>
        <v>5.8008553051718152</v>
      </c>
      <c r="J39" s="49">
        <f t="shared" si="6"/>
        <v>6.33261009362512</v>
      </c>
      <c r="K39" s="49">
        <f t="shared" si="6"/>
        <v>6.0623986731431962</v>
      </c>
      <c r="L39" s="49">
        <f t="shared" si="6"/>
        <v>6.4910693002728355</v>
      </c>
      <c r="M39" s="49">
        <f t="shared" si="6"/>
        <v>6.2628733282222528</v>
      </c>
      <c r="N39" s="49">
        <f t="shared" si="6"/>
        <v>5.9120288796882221</v>
      </c>
    </row>
    <row r="40" spans="1:14" x14ac:dyDescent="0.3">
      <c r="A40" s="20"/>
      <c r="B40" s="29" t="s">
        <v>39</v>
      </c>
      <c r="C40" s="49">
        <f t="shared" si="7"/>
        <v>5.9720859083300999</v>
      </c>
      <c r="D40" s="49">
        <f t="shared" si="7"/>
        <v>6.8996562279666867</v>
      </c>
      <c r="E40" s="49">
        <f t="shared" si="6"/>
        <v>8.0752706879171026</v>
      </c>
      <c r="F40" s="49">
        <f t="shared" si="6"/>
        <v>7.4269866551420094</v>
      </c>
      <c r="G40" s="49">
        <f t="shared" si="6"/>
        <v>6.3084474654338445</v>
      </c>
      <c r="H40" s="49">
        <f t="shared" si="6"/>
        <v>7.6341523903270581</v>
      </c>
      <c r="I40" s="49">
        <f t="shared" si="6"/>
        <v>5.6078840547471662</v>
      </c>
      <c r="J40" s="49">
        <f t="shared" si="6"/>
        <v>6.2174972770129546</v>
      </c>
      <c r="K40" s="49">
        <f t="shared" si="6"/>
        <v>4.7433153027853123</v>
      </c>
      <c r="L40" s="49">
        <f t="shared" si="6"/>
        <v>4.2474578161102423</v>
      </c>
      <c r="M40" s="49">
        <f t="shared" si="6"/>
        <v>3.3696251890746258</v>
      </c>
      <c r="N40" s="49">
        <f t="shared" si="6"/>
        <v>3.0752756691066527</v>
      </c>
    </row>
    <row r="41" spans="1:14" x14ac:dyDescent="0.3">
      <c r="A41" s="20"/>
      <c r="B41" s="29" t="s">
        <v>0</v>
      </c>
      <c r="C41" s="49">
        <f>C29/C$30*100</f>
        <v>6.2753827561389239E-2</v>
      </c>
      <c r="D41" s="49">
        <f>D29/D$30*100</f>
        <v>3.0836955070192993E-2</v>
      </c>
      <c r="E41" s="49">
        <f>E29/E$30*100</f>
        <v>3.3286131778186734E-2</v>
      </c>
      <c r="F41" s="49">
        <f>F29/F$30*100</f>
        <v>3.4506800246918268E-2</v>
      </c>
      <c r="G41" s="49">
        <f>G29/G$30*100</f>
        <v>0.14768348482937957</v>
      </c>
      <c r="H41" s="49">
        <f>H29/H$30*100</f>
        <v>0.11009931149800695</v>
      </c>
      <c r="I41" s="49">
        <f>I29/I$30*100</f>
        <v>0.1172291380685469</v>
      </c>
      <c r="J41" s="49">
        <f>J29/J$30*100</f>
        <v>0.24099845154130894</v>
      </c>
      <c r="K41" s="49">
        <f>K29/K$30*100</f>
        <v>0.30310289951941188</v>
      </c>
      <c r="L41" s="49">
        <f>L29/L$30*100</f>
        <v>0.33765987530713193</v>
      </c>
      <c r="M41" s="49">
        <f>M29/M$30*100</f>
        <v>2.5165575417222645</v>
      </c>
      <c r="N41" s="49">
        <f>N29/N$30*100</f>
        <v>1.5872093048720477</v>
      </c>
    </row>
    <row r="42" spans="1:14" x14ac:dyDescent="0.3">
      <c r="A42" s="20"/>
      <c r="B42" s="29" t="s">
        <v>9</v>
      </c>
      <c r="C42" s="49">
        <f>C30/C$30*100</f>
        <v>100</v>
      </c>
      <c r="D42" s="49">
        <f>D30/D$30*100</f>
        <v>100</v>
      </c>
      <c r="E42" s="49">
        <f>E30/E$30*100</f>
        <v>100</v>
      </c>
      <c r="F42" s="49">
        <f>F30/F$30*100</f>
        <v>100</v>
      </c>
      <c r="G42" s="49">
        <f>G30/G$30*100</f>
        <v>100</v>
      </c>
      <c r="H42" s="49">
        <f>H30/H$30*100</f>
        <v>100</v>
      </c>
      <c r="I42" s="49">
        <f>I30/I$30*100</f>
        <v>100</v>
      </c>
      <c r="J42" s="49">
        <f>J30/J$30*100</f>
        <v>100</v>
      </c>
      <c r="K42" s="49">
        <f>K30/K$30*100</f>
        <v>100</v>
      </c>
      <c r="L42" s="49">
        <f>L30/L$30*100</f>
        <v>100</v>
      </c>
      <c r="M42" s="49">
        <f>M30/M$30*100</f>
        <v>100</v>
      </c>
      <c r="N42" s="49">
        <f>N30/N$30*100</f>
        <v>100</v>
      </c>
    </row>
    <row r="43" spans="1:14" x14ac:dyDescent="0.3">
      <c r="B43" s="1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A19" zoomScaleNormal="100" workbookViewId="0">
      <selection activeCell="P15" sqref="P15"/>
    </sheetView>
  </sheetViews>
  <sheetFormatPr defaultColWidth="8.88671875" defaultRowHeight="14.4" x14ac:dyDescent="0.3"/>
  <cols>
    <col min="1" max="1" width="8.88671875" style="4"/>
    <col min="2" max="2" width="34.33203125" style="4" customWidth="1"/>
    <col min="3" max="14" width="7.44140625" style="4" customWidth="1"/>
    <col min="15" max="15" width="4.88671875" style="4" customWidth="1"/>
    <col min="16" max="16384" width="8.88671875" style="4"/>
  </cols>
  <sheetData>
    <row r="1" spans="1:17" x14ac:dyDescent="0.3">
      <c r="A1" s="19" t="s">
        <v>43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7" x14ac:dyDescent="0.3">
      <c r="A2" s="50" t="s">
        <v>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7" x14ac:dyDescent="0.3">
      <c r="A3" s="20" t="s">
        <v>21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7" x14ac:dyDescent="0.3">
      <c r="A4" s="20"/>
      <c r="B4" s="31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7" x14ac:dyDescent="0.3">
      <c r="A5" s="20"/>
      <c r="B5" s="25"/>
      <c r="C5" s="22">
        <v>2020</v>
      </c>
      <c r="D5" s="22">
        <v>2021</v>
      </c>
      <c r="E5" s="22"/>
      <c r="F5" s="22"/>
      <c r="G5" s="22"/>
      <c r="H5" s="22">
        <v>2022</v>
      </c>
      <c r="I5" s="22"/>
      <c r="J5" s="22"/>
      <c r="K5" s="22"/>
      <c r="L5" s="22">
        <v>2023</v>
      </c>
      <c r="M5" s="22"/>
      <c r="N5" s="22"/>
    </row>
    <row r="6" spans="1:17" x14ac:dyDescent="0.3">
      <c r="A6" s="20"/>
      <c r="B6" s="47" t="s">
        <v>14</v>
      </c>
      <c r="C6" s="23" t="s">
        <v>5</v>
      </c>
      <c r="D6" s="23" t="s">
        <v>30</v>
      </c>
      <c r="E6" s="23" t="s">
        <v>31</v>
      </c>
      <c r="F6" s="23" t="s">
        <v>29</v>
      </c>
      <c r="G6" s="23" t="s">
        <v>5</v>
      </c>
      <c r="H6" s="23" t="s">
        <v>30</v>
      </c>
      <c r="I6" s="23" t="s">
        <v>31</v>
      </c>
      <c r="J6" s="23" t="s">
        <v>29</v>
      </c>
      <c r="K6" s="23" t="s">
        <v>5</v>
      </c>
      <c r="L6" s="23" t="s">
        <v>30</v>
      </c>
      <c r="M6" s="23" t="s">
        <v>31</v>
      </c>
      <c r="N6" s="23" t="s">
        <v>29</v>
      </c>
      <c r="O6" s="13"/>
      <c r="P6" s="12"/>
      <c r="Q6" s="12"/>
    </row>
    <row r="7" spans="1:17" x14ac:dyDescent="0.3">
      <c r="A7" s="20"/>
      <c r="B7" s="28" t="s">
        <v>4</v>
      </c>
      <c r="C7" s="36">
        <v>7.0713375528224542</v>
      </c>
      <c r="D7" s="36">
        <v>5.3041197001000002</v>
      </c>
      <c r="E7" s="36">
        <v>3.4307557133539999</v>
      </c>
      <c r="F7" s="36">
        <v>5.2925147890920003</v>
      </c>
      <c r="G7" s="36">
        <v>6.906100325832</v>
      </c>
      <c r="H7" s="36">
        <v>2.9531039932269998</v>
      </c>
      <c r="I7" s="36">
        <v>2.5125744567789998</v>
      </c>
      <c r="J7" s="36">
        <v>3.2983136161569999</v>
      </c>
      <c r="K7" s="36">
        <v>4.8824755954928749</v>
      </c>
      <c r="L7" s="36">
        <v>2.4630977392720101</v>
      </c>
      <c r="M7" s="36">
        <v>1.969641036930005</v>
      </c>
      <c r="N7" s="36">
        <v>2.0968782766599956</v>
      </c>
      <c r="O7" s="1"/>
      <c r="P7" s="10"/>
      <c r="Q7" s="11"/>
    </row>
    <row r="8" spans="1:17" x14ac:dyDescent="0.3">
      <c r="A8" s="20"/>
      <c r="B8" s="25" t="s">
        <v>20</v>
      </c>
      <c r="C8" s="36">
        <v>9.7340422697200015</v>
      </c>
      <c r="D8" s="36">
        <v>8.8261162828999993</v>
      </c>
      <c r="E8" s="36">
        <v>8.2849842048400006</v>
      </c>
      <c r="F8" s="36">
        <v>6.1548884875600001</v>
      </c>
      <c r="G8" s="36">
        <v>6.1093389029600003</v>
      </c>
      <c r="H8" s="36">
        <v>6.4176388097199997</v>
      </c>
      <c r="I8" s="36">
        <v>6.6693806060699998</v>
      </c>
      <c r="J8" s="36">
        <v>5.1380524525200002</v>
      </c>
      <c r="K8" s="36">
        <v>5.3953306313500002</v>
      </c>
      <c r="L8" s="36">
        <v>5.1706134161800001</v>
      </c>
      <c r="M8" s="36">
        <v>4.8058857486800042</v>
      </c>
      <c r="N8" s="36">
        <v>3.8637353575599995</v>
      </c>
      <c r="O8" s="1"/>
      <c r="P8" s="10"/>
      <c r="Q8" s="11"/>
    </row>
    <row r="9" spans="1:17" x14ac:dyDescent="0.3">
      <c r="A9" s="20"/>
      <c r="B9" s="25" t="s">
        <v>1</v>
      </c>
      <c r="C9" s="36">
        <v>19.207652391749996</v>
      </c>
      <c r="D9" s="36">
        <v>19.14839725569</v>
      </c>
      <c r="E9" s="36">
        <v>18.59399574679</v>
      </c>
      <c r="F9" s="36">
        <v>17.510598996140001</v>
      </c>
      <c r="G9" s="36">
        <v>16.41370449351</v>
      </c>
      <c r="H9" s="36">
        <v>14.69132811371</v>
      </c>
      <c r="I9" s="36">
        <v>13.94075757359</v>
      </c>
      <c r="J9" s="36">
        <v>13.29059606085</v>
      </c>
      <c r="K9" s="36">
        <v>11.756283724180003</v>
      </c>
      <c r="L9" s="36">
        <v>9.6316082893800008</v>
      </c>
      <c r="M9" s="36">
        <v>9.3173384357315694</v>
      </c>
      <c r="N9" s="36">
        <v>6.0775238659300026</v>
      </c>
      <c r="O9" s="1"/>
      <c r="P9" s="10"/>
      <c r="Q9" s="11"/>
    </row>
    <row r="10" spans="1:17" x14ac:dyDescent="0.3">
      <c r="A10" s="20"/>
      <c r="B10" s="25" t="s">
        <v>2</v>
      </c>
      <c r="C10" s="36">
        <v>6.0746750750000009E-2</v>
      </c>
      <c r="D10" s="36">
        <v>9.6924252229999994E-2</v>
      </c>
      <c r="E10" s="36">
        <v>0.10484499638</v>
      </c>
      <c r="F10" s="36">
        <v>9.5882959739999996E-2</v>
      </c>
      <c r="G10" s="36">
        <v>9.2757566E-2</v>
      </c>
      <c r="H10" s="36">
        <v>7.5077161980000001E-2</v>
      </c>
      <c r="I10" s="36">
        <v>7.4678173249999993E-2</v>
      </c>
      <c r="J10" s="36">
        <v>6.8586260940000005E-2</v>
      </c>
      <c r="K10" s="36">
        <v>6.010885187E-2</v>
      </c>
      <c r="L10" s="36">
        <v>4.7166649380000002E-2</v>
      </c>
      <c r="M10" s="36">
        <v>7.6381126559999998E-2</v>
      </c>
      <c r="N10" s="36">
        <v>0.16141645212</v>
      </c>
      <c r="O10" s="1"/>
      <c r="P10" s="10"/>
      <c r="Q10" s="11"/>
    </row>
    <row r="11" spans="1:17" x14ac:dyDescent="0.3">
      <c r="A11" s="20"/>
      <c r="B11" s="25" t="s">
        <v>13</v>
      </c>
      <c r="C11" s="36">
        <v>3.3247600344000001</v>
      </c>
      <c r="D11" s="36">
        <v>3.2181255448999999</v>
      </c>
      <c r="E11" s="36">
        <v>3.6060120972199998</v>
      </c>
      <c r="F11" s="36">
        <v>3.8594893130000001</v>
      </c>
      <c r="G11" s="36">
        <v>3.7807663852100002</v>
      </c>
      <c r="H11" s="36">
        <v>2.5531344765399999</v>
      </c>
      <c r="I11" s="36">
        <v>2.1576988833100001</v>
      </c>
      <c r="J11" s="36">
        <v>1.8310683296700001</v>
      </c>
      <c r="K11" s="36">
        <v>2.0821927041500001</v>
      </c>
      <c r="L11" s="36">
        <v>0.69902783142000002</v>
      </c>
      <c r="M11" s="36">
        <v>0.79631707995999967</v>
      </c>
      <c r="N11" s="36">
        <v>0.8036859389500004</v>
      </c>
      <c r="O11" s="14"/>
      <c r="P11" s="10"/>
      <c r="Q11" s="11"/>
    </row>
    <row r="12" spans="1:17" x14ac:dyDescent="0.3">
      <c r="A12" s="20"/>
      <c r="B12" s="25" t="s">
        <v>12</v>
      </c>
      <c r="C12" s="36">
        <v>0.2928523554900001</v>
      </c>
      <c r="D12" s="36">
        <v>0.28633499532000001</v>
      </c>
      <c r="E12" s="36">
        <v>0.27240993130000002</v>
      </c>
      <c r="F12" s="36">
        <v>0.1181059799</v>
      </c>
      <c r="G12" s="36">
        <v>0.11758377305999999</v>
      </c>
      <c r="H12" s="36">
        <v>8.2990184519999996E-2</v>
      </c>
      <c r="I12" s="36">
        <v>8.0897129560000003E-2</v>
      </c>
      <c r="J12" s="36">
        <v>4.1605485159999997E-2</v>
      </c>
      <c r="K12" s="36">
        <v>4.7103609329999997E-2</v>
      </c>
      <c r="L12" s="36">
        <v>6.6694313439999986E-2</v>
      </c>
      <c r="M12" s="36">
        <v>8.0693012440000017E-2</v>
      </c>
      <c r="N12" s="36">
        <v>9.2946584160000012E-2</v>
      </c>
      <c r="O12" s="14"/>
      <c r="P12" s="10"/>
      <c r="Q12" s="11"/>
    </row>
    <row r="13" spans="1:17" x14ac:dyDescent="0.3">
      <c r="A13" s="20"/>
      <c r="B13" s="25" t="s">
        <v>3</v>
      </c>
      <c r="C13" s="36">
        <v>0.37483574634</v>
      </c>
      <c r="D13" s="36">
        <v>0.33971455799</v>
      </c>
      <c r="E13" s="36">
        <v>0.37615277778</v>
      </c>
      <c r="F13" s="36">
        <v>2.3852856209999999E-2</v>
      </c>
      <c r="G13" s="36">
        <v>2.0337290399999999E-2</v>
      </c>
      <c r="H13" s="36">
        <v>4.1943085919999998E-2</v>
      </c>
      <c r="I13" s="36">
        <v>2.616787064E-2</v>
      </c>
      <c r="J13" s="36">
        <v>2.512773867E-2</v>
      </c>
      <c r="K13" s="36">
        <v>2.6643671640000002E-2</v>
      </c>
      <c r="L13" s="36">
        <v>1.9317964779999999E-2</v>
      </c>
      <c r="M13" s="36">
        <v>0.14391637067000004</v>
      </c>
      <c r="N13" s="36">
        <v>0.16389900731000001</v>
      </c>
      <c r="O13" s="14"/>
      <c r="P13" s="10"/>
      <c r="Q13" s="11"/>
    </row>
    <row r="14" spans="1:17" x14ac:dyDescent="0.3">
      <c r="A14" s="20"/>
      <c r="B14" s="25" t="s">
        <v>19</v>
      </c>
      <c r="C14" s="36">
        <v>9.0390824219999999E-2</v>
      </c>
      <c r="D14" s="36">
        <v>3.5180104060000002E-2</v>
      </c>
      <c r="E14" s="36">
        <v>3.4961102190000003E-2</v>
      </c>
      <c r="F14" s="36">
        <v>3.6391685900000002E-3</v>
      </c>
      <c r="G14" s="36">
        <v>3.4062094700000002E-3</v>
      </c>
      <c r="H14" s="36">
        <v>2.6783622189999998E-2</v>
      </c>
      <c r="I14" s="36">
        <v>1.7665240549999999E-2</v>
      </c>
      <c r="J14" s="36">
        <v>2.186769534E-2</v>
      </c>
      <c r="K14" s="36">
        <v>1.988600792E-2</v>
      </c>
      <c r="L14" s="36">
        <v>6.8121392400000008E-3</v>
      </c>
      <c r="M14" s="36">
        <v>3.6750963170000005E-2</v>
      </c>
      <c r="N14" s="36">
        <v>3.256913183E-2</v>
      </c>
      <c r="O14" s="14"/>
      <c r="P14" s="10"/>
      <c r="Q14" s="11"/>
    </row>
    <row r="15" spans="1:17" x14ac:dyDescent="0.3">
      <c r="A15" s="20"/>
      <c r="B15" s="25" t="s">
        <v>11</v>
      </c>
      <c r="C15" s="36">
        <v>63.910543241870002</v>
      </c>
      <c r="D15" s="36">
        <v>70.518222651019997</v>
      </c>
      <c r="E15" s="36">
        <v>72.93050964036</v>
      </c>
      <c r="F15" s="36">
        <v>76.908606023329995</v>
      </c>
      <c r="G15" s="36">
        <v>85.606333511060001</v>
      </c>
      <c r="H15" s="36">
        <v>74.229904236479996</v>
      </c>
      <c r="I15" s="36">
        <v>71.100914428980005</v>
      </c>
      <c r="J15" s="36">
        <v>63.364516975340003</v>
      </c>
      <c r="K15" s="36">
        <v>62.35913638401</v>
      </c>
      <c r="L15" s="36">
        <v>59.34342334590999</v>
      </c>
      <c r="M15" s="36">
        <v>66.556302929200015</v>
      </c>
      <c r="N15" s="36">
        <v>65.546399698359977</v>
      </c>
      <c r="O15" s="14"/>
      <c r="P15" s="10"/>
      <c r="Q15" s="11"/>
    </row>
    <row r="16" spans="1:17" x14ac:dyDescent="0.3">
      <c r="A16" s="20"/>
      <c r="B16" s="28" t="s">
        <v>10</v>
      </c>
      <c r="C16" s="36">
        <v>1.5312863320800001</v>
      </c>
      <c r="D16" s="36">
        <v>1.7434246791100001</v>
      </c>
      <c r="E16" s="36">
        <v>4.4261374461600003</v>
      </c>
      <c r="F16" s="36">
        <v>6.6059534407599996</v>
      </c>
      <c r="G16" s="36">
        <v>2.5788972444799998</v>
      </c>
      <c r="H16" s="36">
        <v>2.4611075367600002</v>
      </c>
      <c r="I16" s="36">
        <v>2.5156485966000002</v>
      </c>
      <c r="J16" s="36">
        <v>2.3471077925300001</v>
      </c>
      <c r="K16" s="36">
        <v>2.9190247788099999</v>
      </c>
      <c r="L16" s="36">
        <v>4.9893555550500004</v>
      </c>
      <c r="M16" s="36">
        <v>0.20155485398999995</v>
      </c>
      <c r="N16" s="36">
        <v>0.2221044094000002</v>
      </c>
      <c r="O16" s="14"/>
      <c r="P16" s="10"/>
      <c r="Q16" s="11"/>
    </row>
    <row r="17" spans="1:17" x14ac:dyDescent="0.3">
      <c r="A17" s="20"/>
      <c r="B17" s="28" t="s">
        <v>26</v>
      </c>
      <c r="C17" s="36">
        <v>7.0620751600000004E-3</v>
      </c>
      <c r="D17" s="36">
        <v>1.035965996E-2</v>
      </c>
      <c r="E17" s="36">
        <v>1.159176137E-2</v>
      </c>
      <c r="F17" s="36">
        <v>1.8124848690000001E-2</v>
      </c>
      <c r="G17" s="36">
        <v>5.7341486056899997</v>
      </c>
      <c r="H17" s="36">
        <v>5.0457271641299997</v>
      </c>
      <c r="I17" s="36">
        <v>4.2976754421800001</v>
      </c>
      <c r="J17" s="36">
        <v>3.69277310426</v>
      </c>
      <c r="K17" s="36">
        <v>2.4045451091999999</v>
      </c>
      <c r="L17" s="36">
        <v>1.9584150222099999</v>
      </c>
      <c r="M17" s="36">
        <v>1.613940597769941</v>
      </c>
      <c r="N17" s="36">
        <v>0.42629530856991948</v>
      </c>
      <c r="O17" s="1"/>
      <c r="P17" s="10"/>
      <c r="Q17" s="11"/>
    </row>
    <row r="18" spans="1:17" x14ac:dyDescent="0.3">
      <c r="A18" s="20"/>
      <c r="B18" s="29" t="s">
        <v>9</v>
      </c>
      <c r="C18" s="30">
        <f t="shared" ref="C18:N18" si="0">SUM(C7:C17)</f>
        <v>105.60550957460245</v>
      </c>
      <c r="D18" s="30">
        <f t="shared" si="0"/>
        <v>109.52691968327998</v>
      </c>
      <c r="E18" s="30">
        <f t="shared" si="0"/>
        <v>112.07235541774401</v>
      </c>
      <c r="F18" s="30">
        <f t="shared" si="0"/>
        <v>116.59165686301199</v>
      </c>
      <c r="G18" s="30">
        <f t="shared" si="0"/>
        <v>127.36337430767199</v>
      </c>
      <c r="H18" s="30">
        <f t="shared" si="0"/>
        <v>108.57873838517699</v>
      </c>
      <c r="I18" s="30">
        <f t="shared" si="0"/>
        <v>103.394058401509</v>
      </c>
      <c r="J18" s="30">
        <f t="shared" si="0"/>
        <v>93.119615511437004</v>
      </c>
      <c r="K18" s="30">
        <f t="shared" si="0"/>
        <v>91.952731067952882</v>
      </c>
      <c r="L18" s="30">
        <f t="shared" si="0"/>
        <v>84.395532266261995</v>
      </c>
      <c r="M18" s="30">
        <f t="shared" si="0"/>
        <v>85.598722155101541</v>
      </c>
      <c r="N18" s="30">
        <f t="shared" si="0"/>
        <v>79.487454030849889</v>
      </c>
      <c r="O18" s="15"/>
      <c r="P18" s="10"/>
      <c r="Q18" s="11"/>
    </row>
    <row r="19" spans="1:17" x14ac:dyDescent="0.3">
      <c r="A19" s="20"/>
      <c r="B19" s="48" t="s">
        <v>14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7" x14ac:dyDescent="0.3">
      <c r="A20" s="20"/>
      <c r="B20" s="29" t="s">
        <v>4</v>
      </c>
      <c r="C20" s="32">
        <f t="shared" ref="C20:N23" si="1">C7</f>
        <v>7.0713375528224542</v>
      </c>
      <c r="D20" s="32">
        <f t="shared" si="1"/>
        <v>5.3041197001000002</v>
      </c>
      <c r="E20" s="32">
        <f t="shared" si="1"/>
        <v>3.4307557133539999</v>
      </c>
      <c r="F20" s="32">
        <f t="shared" si="1"/>
        <v>5.2925147890920003</v>
      </c>
      <c r="G20" s="32">
        <f t="shared" si="1"/>
        <v>6.906100325832</v>
      </c>
      <c r="H20" s="32">
        <f t="shared" si="1"/>
        <v>2.9531039932269998</v>
      </c>
      <c r="I20" s="32">
        <f t="shared" si="1"/>
        <v>2.5125744567789998</v>
      </c>
      <c r="J20" s="32">
        <f t="shared" si="1"/>
        <v>3.2983136161569999</v>
      </c>
      <c r="K20" s="32">
        <f t="shared" si="1"/>
        <v>4.8824755954928749</v>
      </c>
      <c r="L20" s="32">
        <f t="shared" si="1"/>
        <v>2.4630977392720101</v>
      </c>
      <c r="M20" s="32">
        <f t="shared" si="1"/>
        <v>1.969641036930005</v>
      </c>
      <c r="N20" s="32">
        <f t="shared" si="1"/>
        <v>2.0968782766599956</v>
      </c>
    </row>
    <row r="21" spans="1:17" x14ac:dyDescent="0.3">
      <c r="A21" s="20"/>
      <c r="B21" s="29" t="s">
        <v>20</v>
      </c>
      <c r="C21" s="32">
        <f t="shared" si="1"/>
        <v>9.7340422697200015</v>
      </c>
      <c r="D21" s="32">
        <f t="shared" si="1"/>
        <v>8.8261162828999993</v>
      </c>
      <c r="E21" s="32">
        <f t="shared" si="1"/>
        <v>8.2849842048400006</v>
      </c>
      <c r="F21" s="32">
        <f t="shared" si="1"/>
        <v>6.1548884875600001</v>
      </c>
      <c r="G21" s="32">
        <f t="shared" si="1"/>
        <v>6.1093389029600003</v>
      </c>
      <c r="H21" s="32">
        <f t="shared" si="1"/>
        <v>6.4176388097199997</v>
      </c>
      <c r="I21" s="32">
        <f t="shared" si="1"/>
        <v>6.6693806060699998</v>
      </c>
      <c r="J21" s="32">
        <f t="shared" si="1"/>
        <v>5.1380524525200002</v>
      </c>
      <c r="K21" s="32">
        <f t="shared" si="1"/>
        <v>5.3953306313500002</v>
      </c>
      <c r="L21" s="32">
        <f t="shared" si="1"/>
        <v>5.1706134161800001</v>
      </c>
      <c r="M21" s="32">
        <f t="shared" si="1"/>
        <v>4.8058857486800042</v>
      </c>
      <c r="N21" s="32">
        <f t="shared" si="1"/>
        <v>3.8637353575599995</v>
      </c>
    </row>
    <row r="22" spans="1:17" x14ac:dyDescent="0.3">
      <c r="A22" s="20"/>
      <c r="B22" s="29" t="s">
        <v>1</v>
      </c>
      <c r="C22" s="32">
        <f t="shared" si="1"/>
        <v>19.207652391749996</v>
      </c>
      <c r="D22" s="32">
        <f t="shared" si="1"/>
        <v>19.14839725569</v>
      </c>
      <c r="E22" s="32">
        <f t="shared" si="1"/>
        <v>18.59399574679</v>
      </c>
      <c r="F22" s="32">
        <f t="shared" si="1"/>
        <v>17.510598996140001</v>
      </c>
      <c r="G22" s="32">
        <f t="shared" si="1"/>
        <v>16.41370449351</v>
      </c>
      <c r="H22" s="32">
        <f t="shared" si="1"/>
        <v>14.69132811371</v>
      </c>
      <c r="I22" s="32">
        <f t="shared" si="1"/>
        <v>13.94075757359</v>
      </c>
      <c r="J22" s="32">
        <f t="shared" si="1"/>
        <v>13.29059606085</v>
      </c>
      <c r="K22" s="32">
        <f t="shared" si="1"/>
        <v>11.756283724180003</v>
      </c>
      <c r="L22" s="32">
        <f t="shared" si="1"/>
        <v>9.6316082893800008</v>
      </c>
      <c r="M22" s="32">
        <f t="shared" si="1"/>
        <v>9.3173384357315694</v>
      </c>
      <c r="N22" s="32">
        <f t="shared" si="1"/>
        <v>6.0775238659300026</v>
      </c>
    </row>
    <row r="23" spans="1:17" x14ac:dyDescent="0.3">
      <c r="A23" s="20"/>
      <c r="B23" s="29" t="s">
        <v>16</v>
      </c>
      <c r="C23" s="32">
        <f t="shared" si="1"/>
        <v>6.0746750750000009E-2</v>
      </c>
      <c r="D23" s="32">
        <f t="shared" si="1"/>
        <v>9.6924252229999994E-2</v>
      </c>
      <c r="E23" s="32">
        <f t="shared" si="1"/>
        <v>0.10484499638</v>
      </c>
      <c r="F23" s="32">
        <f t="shared" si="1"/>
        <v>9.5882959739999996E-2</v>
      </c>
      <c r="G23" s="32">
        <f t="shared" si="1"/>
        <v>9.2757566E-2</v>
      </c>
      <c r="H23" s="32">
        <f t="shared" si="1"/>
        <v>7.5077161980000001E-2</v>
      </c>
      <c r="I23" s="32">
        <f t="shared" si="1"/>
        <v>7.4678173249999993E-2</v>
      </c>
      <c r="J23" s="32">
        <f t="shared" si="1"/>
        <v>6.8586260940000005E-2</v>
      </c>
      <c r="K23" s="32">
        <f t="shared" si="1"/>
        <v>6.010885187E-2</v>
      </c>
      <c r="L23" s="32">
        <f t="shared" si="1"/>
        <v>4.7166649380000002E-2</v>
      </c>
      <c r="M23" s="32">
        <f t="shared" si="1"/>
        <v>7.6381126559999998E-2</v>
      </c>
      <c r="N23" s="32">
        <f t="shared" si="1"/>
        <v>0.16141645212</v>
      </c>
    </row>
    <row r="24" spans="1:17" x14ac:dyDescent="0.3">
      <c r="A24" s="20"/>
      <c r="B24" s="29" t="s">
        <v>17</v>
      </c>
      <c r="C24" s="32">
        <f t="shared" ref="C24:N24" si="2">C11+C12</f>
        <v>3.6176123898900001</v>
      </c>
      <c r="D24" s="32">
        <f t="shared" si="2"/>
        <v>3.5044605402199998</v>
      </c>
      <c r="E24" s="32">
        <f t="shared" si="2"/>
        <v>3.8784220285199997</v>
      </c>
      <c r="F24" s="32">
        <f t="shared" si="2"/>
        <v>3.9775952929000002</v>
      </c>
      <c r="G24" s="32">
        <f t="shared" si="2"/>
        <v>3.89835015827</v>
      </c>
      <c r="H24" s="32">
        <f t="shared" si="2"/>
        <v>2.6361246610599998</v>
      </c>
      <c r="I24" s="32">
        <f t="shared" si="2"/>
        <v>2.23859601287</v>
      </c>
      <c r="J24" s="32">
        <f t="shared" si="2"/>
        <v>1.8726738148300002</v>
      </c>
      <c r="K24" s="32">
        <f t="shared" si="2"/>
        <v>2.1292963134800003</v>
      </c>
      <c r="L24" s="32">
        <f t="shared" si="2"/>
        <v>0.76572214486000001</v>
      </c>
      <c r="M24" s="32">
        <f t="shared" si="2"/>
        <v>0.87701009239999972</v>
      </c>
      <c r="N24" s="32">
        <f t="shared" si="2"/>
        <v>0.89663252311000041</v>
      </c>
    </row>
    <row r="25" spans="1:17" x14ac:dyDescent="0.3">
      <c r="A25" s="20"/>
      <c r="B25" s="29" t="s">
        <v>18</v>
      </c>
      <c r="C25" s="32">
        <f t="shared" ref="C25:N28" si="3">C13</f>
        <v>0.37483574634</v>
      </c>
      <c r="D25" s="32">
        <f t="shared" si="3"/>
        <v>0.33971455799</v>
      </c>
      <c r="E25" s="32">
        <f t="shared" si="3"/>
        <v>0.37615277778</v>
      </c>
      <c r="F25" s="32">
        <f t="shared" si="3"/>
        <v>2.3852856209999999E-2</v>
      </c>
      <c r="G25" s="32">
        <f t="shared" si="3"/>
        <v>2.0337290399999999E-2</v>
      </c>
      <c r="H25" s="32">
        <f t="shared" si="3"/>
        <v>4.1943085919999998E-2</v>
      </c>
      <c r="I25" s="32">
        <f t="shared" si="3"/>
        <v>2.616787064E-2</v>
      </c>
      <c r="J25" s="32">
        <f t="shared" si="3"/>
        <v>2.512773867E-2</v>
      </c>
      <c r="K25" s="32">
        <f t="shared" si="3"/>
        <v>2.6643671640000002E-2</v>
      </c>
      <c r="L25" s="32">
        <f t="shared" si="3"/>
        <v>1.9317964779999999E-2</v>
      </c>
      <c r="M25" s="32">
        <f t="shared" si="3"/>
        <v>0.14391637067000004</v>
      </c>
      <c r="N25" s="32">
        <f t="shared" si="3"/>
        <v>0.16389900731000001</v>
      </c>
    </row>
    <row r="26" spans="1:17" x14ac:dyDescent="0.3">
      <c r="A26" s="20"/>
      <c r="B26" s="29" t="s">
        <v>19</v>
      </c>
      <c r="C26" s="32">
        <f t="shared" si="3"/>
        <v>9.0390824219999999E-2</v>
      </c>
      <c r="D26" s="32">
        <f t="shared" si="3"/>
        <v>3.5180104060000002E-2</v>
      </c>
      <c r="E26" s="32">
        <f t="shared" si="3"/>
        <v>3.4961102190000003E-2</v>
      </c>
      <c r="F26" s="32">
        <f t="shared" si="3"/>
        <v>3.6391685900000002E-3</v>
      </c>
      <c r="G26" s="32">
        <f t="shared" si="3"/>
        <v>3.4062094700000002E-3</v>
      </c>
      <c r="H26" s="32">
        <f t="shared" si="3"/>
        <v>2.6783622189999998E-2</v>
      </c>
      <c r="I26" s="32">
        <f t="shared" si="3"/>
        <v>1.7665240549999999E-2</v>
      </c>
      <c r="J26" s="32">
        <f t="shared" si="3"/>
        <v>2.186769534E-2</v>
      </c>
      <c r="K26" s="32">
        <f t="shared" si="3"/>
        <v>1.988600792E-2</v>
      </c>
      <c r="L26" s="32">
        <f t="shared" si="3"/>
        <v>6.8121392400000008E-3</v>
      </c>
      <c r="M26" s="32">
        <f t="shared" si="3"/>
        <v>3.6750963170000005E-2</v>
      </c>
      <c r="N26" s="32">
        <f t="shared" si="3"/>
        <v>3.256913183E-2</v>
      </c>
    </row>
    <row r="27" spans="1:17" x14ac:dyDescent="0.3">
      <c r="A27" s="20"/>
      <c r="B27" s="29" t="s">
        <v>40</v>
      </c>
      <c r="C27" s="32">
        <f>C15</f>
        <v>63.910543241870002</v>
      </c>
      <c r="D27" s="32">
        <f t="shared" si="3"/>
        <v>70.518222651019997</v>
      </c>
      <c r="E27" s="32">
        <f t="shared" si="3"/>
        <v>72.93050964036</v>
      </c>
      <c r="F27" s="32">
        <f t="shared" si="3"/>
        <v>76.908606023329995</v>
      </c>
      <c r="G27" s="32">
        <f t="shared" si="3"/>
        <v>85.606333511060001</v>
      </c>
      <c r="H27" s="32">
        <f t="shared" si="3"/>
        <v>74.229904236479996</v>
      </c>
      <c r="I27" s="32">
        <f t="shared" si="3"/>
        <v>71.100914428980005</v>
      </c>
      <c r="J27" s="32">
        <f t="shared" si="3"/>
        <v>63.364516975340003</v>
      </c>
      <c r="K27" s="32">
        <f t="shared" si="3"/>
        <v>62.35913638401</v>
      </c>
      <c r="L27" s="32">
        <f t="shared" si="3"/>
        <v>59.34342334590999</v>
      </c>
      <c r="M27" s="32">
        <f t="shared" si="3"/>
        <v>66.556302929200015</v>
      </c>
      <c r="N27" s="32">
        <f t="shared" si="3"/>
        <v>65.546399698359977</v>
      </c>
    </row>
    <row r="28" spans="1:17" x14ac:dyDescent="0.3">
      <c r="A28" s="20"/>
      <c r="B28" s="29" t="s">
        <v>39</v>
      </c>
      <c r="C28" s="32">
        <f>C16</f>
        <v>1.5312863320800001</v>
      </c>
      <c r="D28" s="32">
        <f t="shared" si="3"/>
        <v>1.7434246791100001</v>
      </c>
      <c r="E28" s="32">
        <f t="shared" si="3"/>
        <v>4.4261374461600003</v>
      </c>
      <c r="F28" s="32">
        <f t="shared" si="3"/>
        <v>6.6059534407599996</v>
      </c>
      <c r="G28" s="32">
        <f t="shared" si="3"/>
        <v>2.5788972444799998</v>
      </c>
      <c r="H28" s="32">
        <f t="shared" si="3"/>
        <v>2.4611075367600002</v>
      </c>
      <c r="I28" s="32">
        <f t="shared" si="3"/>
        <v>2.5156485966000002</v>
      </c>
      <c r="J28" s="32">
        <f t="shared" si="3"/>
        <v>2.3471077925300001</v>
      </c>
      <c r="K28" s="32">
        <f t="shared" si="3"/>
        <v>2.9190247788099999</v>
      </c>
      <c r="L28" s="32">
        <f t="shared" si="3"/>
        <v>4.9893555550500004</v>
      </c>
      <c r="M28" s="32">
        <f t="shared" si="3"/>
        <v>0.20155485398999995</v>
      </c>
      <c r="N28" s="32">
        <f t="shared" si="3"/>
        <v>0.2221044094000002</v>
      </c>
    </row>
    <row r="29" spans="1:17" x14ac:dyDescent="0.3">
      <c r="A29" s="20"/>
      <c r="B29" s="29" t="s">
        <v>0</v>
      </c>
      <c r="C29" s="32">
        <f t="shared" ref="C29:N29" si="4">C17</f>
        <v>7.0620751600000004E-3</v>
      </c>
      <c r="D29" s="32">
        <f t="shared" si="4"/>
        <v>1.035965996E-2</v>
      </c>
      <c r="E29" s="32">
        <f t="shared" si="4"/>
        <v>1.159176137E-2</v>
      </c>
      <c r="F29" s="32">
        <f t="shared" si="4"/>
        <v>1.8124848690000001E-2</v>
      </c>
      <c r="G29" s="32">
        <f t="shared" si="4"/>
        <v>5.7341486056899997</v>
      </c>
      <c r="H29" s="32">
        <f t="shared" si="4"/>
        <v>5.0457271641299997</v>
      </c>
      <c r="I29" s="32">
        <f t="shared" si="4"/>
        <v>4.2976754421800001</v>
      </c>
      <c r="J29" s="32">
        <f t="shared" si="4"/>
        <v>3.69277310426</v>
      </c>
      <c r="K29" s="32">
        <f t="shared" si="4"/>
        <v>2.4045451091999999</v>
      </c>
      <c r="L29" s="32">
        <f t="shared" si="4"/>
        <v>1.9584150222099999</v>
      </c>
      <c r="M29" s="32">
        <f t="shared" si="4"/>
        <v>1.613940597769941</v>
      </c>
      <c r="N29" s="32">
        <f t="shared" si="4"/>
        <v>0.42629530856991948</v>
      </c>
    </row>
    <row r="30" spans="1:17" x14ac:dyDescent="0.3">
      <c r="A30" s="20"/>
      <c r="B30" s="29" t="s">
        <v>9</v>
      </c>
      <c r="C30" s="32">
        <f t="shared" ref="C30:N30" si="5">SUM(C20:C29)</f>
        <v>105.60550957460245</v>
      </c>
      <c r="D30" s="32">
        <f t="shared" si="5"/>
        <v>109.52691968328</v>
      </c>
      <c r="E30" s="32">
        <f t="shared" si="5"/>
        <v>112.07235541774401</v>
      </c>
      <c r="F30" s="32">
        <f t="shared" si="5"/>
        <v>116.59165686301199</v>
      </c>
      <c r="G30" s="32">
        <f t="shared" si="5"/>
        <v>127.363374307672</v>
      </c>
      <c r="H30" s="32">
        <f t="shared" si="5"/>
        <v>108.57873838517699</v>
      </c>
      <c r="I30" s="32">
        <f t="shared" si="5"/>
        <v>103.394058401509</v>
      </c>
      <c r="J30" s="32">
        <f t="shared" si="5"/>
        <v>93.119615511437004</v>
      </c>
      <c r="K30" s="32">
        <f t="shared" si="5"/>
        <v>91.952731067952882</v>
      </c>
      <c r="L30" s="32">
        <f t="shared" si="5"/>
        <v>84.395532266261995</v>
      </c>
      <c r="M30" s="32">
        <f t="shared" si="5"/>
        <v>85.598722155101541</v>
      </c>
      <c r="N30" s="32">
        <f t="shared" si="5"/>
        <v>79.487454030849889</v>
      </c>
    </row>
    <row r="31" spans="1:17" x14ac:dyDescent="0.3">
      <c r="A31" s="20"/>
      <c r="B31" s="48" t="s">
        <v>15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7" x14ac:dyDescent="0.3">
      <c r="A32" s="20"/>
      <c r="B32" s="29" t="s">
        <v>4</v>
      </c>
      <c r="C32" s="49">
        <f>C20/C$30*100</f>
        <v>6.6959930228139095</v>
      </c>
      <c r="D32" s="49">
        <f>D20/D$30*100</f>
        <v>4.8427543798711508</v>
      </c>
      <c r="E32" s="49">
        <f>E20/E$30*100</f>
        <v>3.0611971173141068</v>
      </c>
      <c r="F32" s="49">
        <f>F20/F$30*100</f>
        <v>4.5393597891059905</v>
      </c>
      <c r="G32" s="49">
        <f>G20/G$30*100</f>
        <v>5.4223597351848714</v>
      </c>
      <c r="H32" s="49">
        <f>H20/H$30*100</f>
        <v>2.7197810889559508</v>
      </c>
      <c r="I32" s="49">
        <f>I20/I$30*100</f>
        <v>2.4300955931354848</v>
      </c>
      <c r="J32" s="49">
        <f>J20/J$30*100</f>
        <v>3.5420180786205022</v>
      </c>
      <c r="K32" s="49">
        <f>K20/K$30*100</f>
        <v>5.3097668103894984</v>
      </c>
      <c r="L32" s="49">
        <f>L20/L$30*100</f>
        <v>2.9185167426885932</v>
      </c>
      <c r="M32" s="49">
        <f>M20/M$30*100</f>
        <v>2.3010168695755673</v>
      </c>
      <c r="N32" s="49">
        <f>N20/N$30*100</f>
        <v>2.6379990430265581</v>
      </c>
    </row>
    <row r="33" spans="1:14" x14ac:dyDescent="0.3">
      <c r="A33" s="20"/>
      <c r="B33" s="29" t="s">
        <v>20</v>
      </c>
      <c r="C33" s="49">
        <f>C21/C$30*100</f>
        <v>9.2173621517763937</v>
      </c>
      <c r="D33" s="49">
        <f>D21/D$30*100</f>
        <v>8.0583990752433845</v>
      </c>
      <c r="E33" s="49">
        <f>E21/E$30*100</f>
        <v>7.3925315247976577</v>
      </c>
      <c r="F33" s="49">
        <f>F21/F$30*100</f>
        <v>5.27901279830993</v>
      </c>
      <c r="G33" s="49">
        <f>G21/G$30*100</f>
        <v>4.7967784586184532</v>
      </c>
      <c r="H33" s="49">
        <f>H21/H$30*100</f>
        <v>5.9105851708773649</v>
      </c>
      <c r="I33" s="49">
        <f>I21/I$30*100</f>
        <v>6.4504486129859302</v>
      </c>
      <c r="J33" s="49">
        <f>J21/J$30*100</f>
        <v>5.5176907940399964</v>
      </c>
      <c r="K33" s="49">
        <f>K21/K$30*100</f>
        <v>5.8675044978956219</v>
      </c>
      <c r="L33" s="49">
        <f>L21/L$30*100</f>
        <v>6.1266435287914023</v>
      </c>
      <c r="M33" s="49">
        <f>M21/M$30*100</f>
        <v>5.6144363229767933</v>
      </c>
      <c r="N33" s="49">
        <f>N21/N$30*100</f>
        <v>4.8608115641248801</v>
      </c>
    </row>
    <row r="34" spans="1:14" x14ac:dyDescent="0.3">
      <c r="A34" s="20"/>
      <c r="B34" s="29" t="s">
        <v>1</v>
      </c>
      <c r="C34" s="49">
        <f>C22/C$30*100</f>
        <v>18.188115818125205</v>
      </c>
      <c r="D34" s="49">
        <f>D22/D$30*100</f>
        <v>17.482822771846042</v>
      </c>
      <c r="E34" s="49">
        <f>E22/E$30*100</f>
        <v>16.591063583416112</v>
      </c>
      <c r="F34" s="49">
        <f>F22/F$30*100</f>
        <v>15.018741020820961</v>
      </c>
      <c r="G34" s="49">
        <f>G22/G$30*100</f>
        <v>12.887303420416121</v>
      </c>
      <c r="H34" s="49">
        <f>H22/H$30*100</f>
        <v>13.530575444331777</v>
      </c>
      <c r="I34" s="49">
        <f>I22/I$30*100</f>
        <v>13.483132192619824</v>
      </c>
      <c r="J34" s="49">
        <f>J22/J$30*100</f>
        <v>14.272606247195727</v>
      </c>
      <c r="K34" s="49">
        <f>K22/K$30*100</f>
        <v>12.785138176583501</v>
      </c>
      <c r="L34" s="49">
        <f>L22/L$30*100</f>
        <v>11.412462284132472</v>
      </c>
      <c r="M34" s="49">
        <f>M22/M$30*100</f>
        <v>10.884903654109364</v>
      </c>
      <c r="N34" s="49">
        <f>N22/N$30*100</f>
        <v>7.6458907132328751</v>
      </c>
    </row>
    <row r="35" spans="1:14" x14ac:dyDescent="0.3">
      <c r="A35" s="20"/>
      <c r="B35" s="29" t="s">
        <v>16</v>
      </c>
      <c r="C35" s="49">
        <f>C23/C$30*100</f>
        <v>5.7522330979414428E-2</v>
      </c>
      <c r="D35" s="49">
        <f>D23/D$30*100</f>
        <v>8.8493543423184676E-2</v>
      </c>
      <c r="E35" s="49">
        <f>E23/E$30*100</f>
        <v>9.3551167002063632E-2</v>
      </c>
      <c r="F35" s="49">
        <f>F23/F$30*100</f>
        <v>8.2238268431725395E-2</v>
      </c>
      <c r="G35" s="49">
        <f>G23/G$30*100</f>
        <v>7.2829073903087183E-2</v>
      </c>
      <c r="H35" s="49">
        <f>H23/H$30*100</f>
        <v>6.9145362247319528E-2</v>
      </c>
      <c r="I35" s="49">
        <f>I23/I$30*100</f>
        <v>7.2226755003660922E-2</v>
      </c>
      <c r="J35" s="49">
        <f>J23/J$30*100</f>
        <v>7.3653934848534885E-2</v>
      </c>
      <c r="K35" s="49">
        <f>K23/K$30*100</f>
        <v>6.5369294823423657E-2</v>
      </c>
      <c r="L35" s="49">
        <f>L23/L$30*100</f>
        <v>5.5887614087428851E-2</v>
      </c>
      <c r="M35" s="49">
        <f>M23/M$30*100</f>
        <v>8.9231620095449993E-2</v>
      </c>
      <c r="N35" s="49">
        <f>N23/N$30*100</f>
        <v>0.20307160933516957</v>
      </c>
    </row>
    <row r="36" spans="1:14" x14ac:dyDescent="0.3">
      <c r="A36" s="20"/>
      <c r="B36" s="29" t="s">
        <v>17</v>
      </c>
      <c r="C36" s="49">
        <f>C24/C$30*100</f>
        <v>3.4255905818383705</v>
      </c>
      <c r="D36" s="49">
        <f>D24/D$30*100</f>
        <v>3.1996339807180556</v>
      </c>
      <c r="E36" s="49">
        <f>E24/E$30*100</f>
        <v>3.460641131404242</v>
      </c>
      <c r="F36" s="49">
        <f>F24/F$30*100</f>
        <v>3.4115608268380901</v>
      </c>
      <c r="G36" s="49">
        <f>G24/G$30*100</f>
        <v>3.0608094198672426</v>
      </c>
      <c r="H36" s="49">
        <f>H24/H$30*100</f>
        <v>2.4278460960823613</v>
      </c>
      <c r="I36" s="49">
        <f>I24/I$30*100</f>
        <v>2.1651108849764702</v>
      </c>
      <c r="J36" s="49">
        <f>J24/J$30*100</f>
        <v>2.0110411802548707</v>
      </c>
      <c r="K36" s="49">
        <f>K24/K$30*100</f>
        <v>2.3156422748405969</v>
      </c>
      <c r="L36" s="49">
        <f>L24/L$30*100</f>
        <v>0.9073017543679921</v>
      </c>
      <c r="M36" s="49">
        <f>M24/M$30*100</f>
        <v>1.0245597951928438</v>
      </c>
      <c r="N36" s="49">
        <f>N24/N$30*100</f>
        <v>1.1280176652305509</v>
      </c>
    </row>
    <row r="37" spans="1:14" x14ac:dyDescent="0.3">
      <c r="A37" s="20"/>
      <c r="B37" s="29" t="s">
        <v>18</v>
      </c>
      <c r="C37" s="49">
        <f>C25/C$30*100</f>
        <v>0.35493957450695918</v>
      </c>
      <c r="D37" s="49">
        <f>D25/D$30*100</f>
        <v>0.31016535384392779</v>
      </c>
      <c r="E37" s="49">
        <f>E25/E$30*100</f>
        <v>0.33563386472775525</v>
      </c>
      <c r="F37" s="49">
        <f>F25/F$30*100</f>
        <v>2.0458458908449714E-2</v>
      </c>
      <c r="G37" s="49">
        <f>G25/G$30*100</f>
        <v>1.5967926816127812E-2</v>
      </c>
      <c r="H37" s="49">
        <f>H25/H$30*100</f>
        <v>3.8629188866801202E-2</v>
      </c>
      <c r="I37" s="49">
        <f>I25/I$30*100</f>
        <v>2.5308872719148518E-2</v>
      </c>
      <c r="J37" s="49">
        <f>J25/J$30*100</f>
        <v>2.6984366861903333E-2</v>
      </c>
      <c r="K37" s="49">
        <f>K25/K$30*100</f>
        <v>2.8975400002323352E-2</v>
      </c>
      <c r="L37" s="49">
        <f>L25/L$30*100</f>
        <v>2.2889795539239175E-2</v>
      </c>
      <c r="M37" s="49">
        <f>M25/M$30*100</f>
        <v>0.16812911109727691</v>
      </c>
      <c r="N37" s="49">
        <f>N25/N$30*100</f>
        <v>0.20619481314169294</v>
      </c>
    </row>
    <row r="38" spans="1:14" x14ac:dyDescent="0.3">
      <c r="A38" s="20"/>
      <c r="B38" s="29" t="s">
        <v>19</v>
      </c>
      <c r="C38" s="49">
        <f>C26/C$30*100</f>
        <v>8.5592905696028676E-2</v>
      </c>
      <c r="D38" s="49">
        <f>D26/D$30*100</f>
        <v>3.2120052459916372E-2</v>
      </c>
      <c r="E38" s="49">
        <f t="shared" ref="E38:N40" si="6">E26/E$30*100</f>
        <v>3.1195116815100628E-2</v>
      </c>
      <c r="F38" s="49">
        <f t="shared" si="6"/>
        <v>3.1212941713966713E-3</v>
      </c>
      <c r="G38" s="49">
        <f t="shared" si="6"/>
        <v>2.6744026597250886E-3</v>
      </c>
      <c r="H38" s="49">
        <f t="shared" si="6"/>
        <v>2.4667464909185626E-2</v>
      </c>
      <c r="I38" s="49">
        <f t="shared" si="6"/>
        <v>1.7085353668390466E-2</v>
      </c>
      <c r="J38" s="49">
        <f t="shared" si="6"/>
        <v>2.3483446768864932E-2</v>
      </c>
      <c r="K38" s="49">
        <f t="shared" si="6"/>
        <v>2.1626337455169529E-2</v>
      </c>
      <c r="L38" s="49">
        <f t="shared" si="6"/>
        <v>8.0716823000869034E-3</v>
      </c>
      <c r="M38" s="49">
        <f t="shared" si="6"/>
        <v>4.2934009112202277E-2</v>
      </c>
      <c r="N38" s="49">
        <f t="shared" si="6"/>
        <v>4.0973927555107738E-2</v>
      </c>
    </row>
    <row r="39" spans="1:14" x14ac:dyDescent="0.3">
      <c r="A39" s="20"/>
      <c r="B39" s="29" t="s">
        <v>40</v>
      </c>
      <c r="C39" s="49">
        <f t="shared" ref="C39:D40" si="7">C27/C$30*100</f>
        <v>60.518190290746098</v>
      </c>
      <c r="D39" s="49">
        <f t="shared" si="7"/>
        <v>64.38437495999905</v>
      </c>
      <c r="E39" s="49">
        <f t="shared" si="6"/>
        <v>65.074486360633031</v>
      </c>
      <c r="F39" s="49">
        <f t="shared" si="6"/>
        <v>65.964073324468544</v>
      </c>
      <c r="G39" s="49">
        <f t="shared" si="6"/>
        <v>67.214247405428011</v>
      </c>
      <c r="H39" s="49">
        <f t="shared" si="6"/>
        <v>68.365045809570532</v>
      </c>
      <c r="I39" s="49">
        <f t="shared" si="6"/>
        <v>68.766924839021797</v>
      </c>
      <c r="J39" s="49">
        <f t="shared" si="6"/>
        <v>68.046368777755035</v>
      </c>
      <c r="K39" s="49">
        <f t="shared" si="6"/>
        <v>67.816513614942792</v>
      </c>
      <c r="L39" s="49">
        <f t="shared" si="6"/>
        <v>70.315835154265798</v>
      </c>
      <c r="M39" s="49">
        <f t="shared" si="6"/>
        <v>77.753851054695176</v>
      </c>
      <c r="N39" s="49">
        <f t="shared" si="6"/>
        <v>82.461314804372464</v>
      </c>
    </row>
    <row r="40" spans="1:14" x14ac:dyDescent="0.3">
      <c r="A40" s="20"/>
      <c r="B40" s="29" t="s">
        <v>39</v>
      </c>
      <c r="C40" s="49">
        <f t="shared" si="7"/>
        <v>1.4500061012425303</v>
      </c>
      <c r="D40" s="49">
        <f t="shared" si="7"/>
        <v>1.5917773312273158</v>
      </c>
      <c r="E40" s="49">
        <f t="shared" si="6"/>
        <v>3.9493570289138633</v>
      </c>
      <c r="F40" s="49">
        <f t="shared" si="6"/>
        <v>5.6658886394603583</v>
      </c>
      <c r="G40" s="49">
        <f t="shared" si="6"/>
        <v>2.0248342653439373</v>
      </c>
      <c r="H40" s="49">
        <f t="shared" si="6"/>
        <v>2.2666569655924338</v>
      </c>
      <c r="I40" s="49">
        <f t="shared" si="6"/>
        <v>2.4330688199035673</v>
      </c>
      <c r="J40" s="49">
        <f t="shared" si="6"/>
        <v>2.520529943813747</v>
      </c>
      <c r="K40" s="49">
        <f t="shared" si="6"/>
        <v>3.1744840473012665</v>
      </c>
      <c r="L40" s="49">
        <f t="shared" si="6"/>
        <v>5.9118716608231505</v>
      </c>
      <c r="M40" s="49">
        <f t="shared" si="6"/>
        <v>0.23546479306640866</v>
      </c>
      <c r="N40" s="49">
        <f t="shared" si="6"/>
        <v>0.27942071124054274</v>
      </c>
    </row>
    <row r="41" spans="1:14" x14ac:dyDescent="0.3">
      <c r="A41" s="20"/>
      <c r="B41" s="29" t="s">
        <v>0</v>
      </c>
      <c r="C41" s="49">
        <f>C29/C$30*100</f>
        <v>6.6872222750946238E-3</v>
      </c>
      <c r="D41" s="49">
        <f>D29/D$30*100</f>
        <v>9.4585513679715672E-3</v>
      </c>
      <c r="E41" s="49">
        <f>E29/E$30*100</f>
        <v>1.0343104976059706E-2</v>
      </c>
      <c r="F41" s="49">
        <f>F29/F$30*100</f>
        <v>1.5545579484555727E-2</v>
      </c>
      <c r="G41" s="49">
        <f>G29/G$30*100</f>
        <v>4.5021958917624181</v>
      </c>
      <c r="H41" s="49">
        <f>H29/H$30*100</f>
        <v>4.6470674085662749</v>
      </c>
      <c r="I41" s="49">
        <f>I29/I$30*100</f>
        <v>4.1565980759657242</v>
      </c>
      <c r="J41" s="49">
        <f>J29/J$30*100</f>
        <v>3.9656232298408187</v>
      </c>
      <c r="K41" s="49">
        <f>K29/K$30*100</f>
        <v>2.6149795457657978</v>
      </c>
      <c r="L41" s="49">
        <f>L29/L$30*100</f>
        <v>2.3205197830038413</v>
      </c>
      <c r="M41" s="49">
        <f>M29/M$30*100</f>
        <v>1.8854727700789082</v>
      </c>
      <c r="N41" s="49">
        <f>N29/N$30*100</f>
        <v>0.53630514874016466</v>
      </c>
    </row>
    <row r="42" spans="1:14" x14ac:dyDescent="0.3">
      <c r="A42" s="20"/>
      <c r="B42" s="29" t="s">
        <v>9</v>
      </c>
      <c r="C42" s="49">
        <f>C30/C$30*100</f>
        <v>100</v>
      </c>
      <c r="D42" s="49">
        <f>D30/D$30*100</f>
        <v>100</v>
      </c>
      <c r="E42" s="49">
        <f>E30/E$30*100</f>
        <v>100</v>
      </c>
      <c r="F42" s="49">
        <f>F30/F$30*100</f>
        <v>100</v>
      </c>
      <c r="G42" s="49">
        <f>G30/G$30*100</f>
        <v>100</v>
      </c>
      <c r="H42" s="49">
        <f>H30/H$30*100</f>
        <v>100</v>
      </c>
      <c r="I42" s="49">
        <f>I30/I$30*100</f>
        <v>100</v>
      </c>
      <c r="J42" s="49">
        <f>J30/J$30*100</f>
        <v>100</v>
      </c>
      <c r="K42" s="49">
        <f>K30/K$30*100</f>
        <v>100</v>
      </c>
      <c r="L42" s="49">
        <f>L30/L$30*100</f>
        <v>100</v>
      </c>
      <c r="M42" s="49">
        <f>M30/M$30*100</f>
        <v>100</v>
      </c>
      <c r="N42" s="49">
        <f>N30/N$30*100</f>
        <v>100</v>
      </c>
    </row>
    <row r="43" spans="1:14" x14ac:dyDescent="0.3">
      <c r="B43" s="1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</vt:lpstr>
      <vt:lpstr>2</vt:lpstr>
      <vt:lpstr>3</vt:lpstr>
      <vt:lpstr>4</vt:lpstr>
      <vt:lpstr>5</vt:lpstr>
      <vt:lpstr>6</vt:lpstr>
      <vt:lpstr>7</vt:lpstr>
      <vt:lpstr>8</vt:lpstr>
    </vt:vector>
  </TitlesOfParts>
  <Company>CBRF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Ахметов Артур Айратович</cp:lastModifiedBy>
  <dcterms:created xsi:type="dcterms:W3CDTF">2017-08-14T12:43:30Z</dcterms:created>
  <dcterms:modified xsi:type="dcterms:W3CDTF">2023-11-04T08:36:11Z</dcterms:modified>
</cp:coreProperties>
</file>