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aioddiip\DIIP\DIP\УИАП\НФО\_обзоры НФО\тенденции ИИС\2024Q2\"/>
    </mc:Choice>
  </mc:AlternateContent>
  <bookViews>
    <workbookView xWindow="0" yWindow="0" windowWidth="28800" windowHeight="11835" activeTab="1"/>
  </bookViews>
  <sheets>
    <sheet name="1" sheetId="117" r:id="rId1"/>
    <sheet name="2" sheetId="118" r:id="rId2"/>
    <sheet name="3" sheetId="131" r:id="rId3"/>
    <sheet name="4" sheetId="104" r:id="rId4"/>
    <sheet name="5" sheetId="87" r:id="rId5"/>
    <sheet name="6" sheetId="84" r:id="rId6"/>
    <sheet name="7" sheetId="132" r:id="rId7"/>
    <sheet name="8" sheetId="133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7" i="84" l="1"/>
  <c r="N18" i="133" l="1"/>
  <c r="N20" i="133"/>
  <c r="N21" i="133"/>
  <c r="N22" i="133"/>
  <c r="N23" i="133"/>
  <c r="N24" i="133"/>
  <c r="N25" i="133"/>
  <c r="N26" i="133"/>
  <c r="N27" i="133"/>
  <c r="N28" i="133"/>
  <c r="N29" i="133"/>
  <c r="N18" i="132"/>
  <c r="N20" i="132"/>
  <c r="N21" i="132"/>
  <c r="N22" i="132"/>
  <c r="N23" i="132"/>
  <c r="N24" i="132"/>
  <c r="N25" i="132"/>
  <c r="N26" i="132"/>
  <c r="N27" i="132"/>
  <c r="N28" i="132"/>
  <c r="N29" i="132"/>
  <c r="N18" i="84"/>
  <c r="N20" i="84"/>
  <c r="N21" i="84"/>
  <c r="N22" i="84"/>
  <c r="N23" i="84"/>
  <c r="N24" i="84"/>
  <c r="N25" i="84"/>
  <c r="N26" i="84"/>
  <c r="N27" i="84"/>
  <c r="N28" i="84"/>
  <c r="N29" i="84"/>
  <c r="H5" i="118"/>
  <c r="H5" i="117"/>
  <c r="N30" i="133" l="1"/>
  <c r="N38" i="133" s="1"/>
  <c r="N37" i="133"/>
  <c r="N36" i="133"/>
  <c r="N30" i="132"/>
  <c r="N39" i="132" s="1"/>
  <c r="N38" i="132"/>
  <c r="N35" i="132"/>
  <c r="N30" i="84"/>
  <c r="N40" i="84" s="1"/>
  <c r="N35" i="84"/>
  <c r="N33" i="84"/>
  <c r="N33" i="132" l="1"/>
  <c r="N40" i="132"/>
  <c r="N37" i="132"/>
  <c r="N32" i="132"/>
  <c r="N34" i="132"/>
  <c r="N42" i="132"/>
  <c r="N32" i="84"/>
  <c r="N34" i="84"/>
  <c r="N47" i="84" s="1"/>
  <c r="N32" i="133"/>
  <c r="N41" i="133"/>
  <c r="N39" i="133"/>
  <c r="N35" i="133"/>
  <c r="N42" i="133"/>
  <c r="N34" i="133"/>
  <c r="N40" i="133"/>
  <c r="N33" i="133"/>
  <c r="N41" i="132"/>
  <c r="N36" i="132"/>
  <c r="N39" i="84"/>
  <c r="N36" i="84"/>
  <c r="N37" i="84"/>
  <c r="N42" i="84"/>
  <c r="N41" i="84"/>
  <c r="N38" i="84"/>
  <c r="M18" i="133" l="1"/>
  <c r="M18" i="132"/>
  <c r="M18" i="84"/>
  <c r="M22" i="84" l="1"/>
  <c r="G5" i="117" l="1"/>
  <c r="M20" i="84" l="1"/>
  <c r="M24" i="84"/>
  <c r="G5" i="118" l="1"/>
  <c r="M20" i="133" l="1"/>
  <c r="M21" i="133"/>
  <c r="M22" i="133"/>
  <c r="M23" i="133"/>
  <c r="M24" i="133"/>
  <c r="M25" i="133"/>
  <c r="M26" i="133"/>
  <c r="M27" i="133"/>
  <c r="M28" i="133"/>
  <c r="M29" i="133"/>
  <c r="M20" i="132"/>
  <c r="M21" i="132"/>
  <c r="M22" i="132"/>
  <c r="M23" i="132"/>
  <c r="M24" i="132"/>
  <c r="M25" i="132"/>
  <c r="M26" i="132"/>
  <c r="M27" i="132"/>
  <c r="M28" i="132"/>
  <c r="M29" i="132"/>
  <c r="M21" i="84"/>
  <c r="M23" i="84"/>
  <c r="M25" i="84"/>
  <c r="M26" i="84"/>
  <c r="M27" i="84"/>
  <c r="M28" i="84"/>
  <c r="M29" i="84"/>
  <c r="M30" i="84" l="1"/>
  <c r="M35" i="84" s="1"/>
  <c r="M30" i="132"/>
  <c r="M38" i="132" s="1"/>
  <c r="M30" i="133"/>
  <c r="M41" i="133" s="1"/>
  <c r="L18" i="132"/>
  <c r="M40" i="132" l="1"/>
  <c r="M34" i="133"/>
  <c r="M38" i="133"/>
  <c r="M42" i="133"/>
  <c r="M32" i="133"/>
  <c r="M36" i="133"/>
  <c r="M40" i="133"/>
  <c r="M35" i="133"/>
  <c r="M33" i="133"/>
  <c r="M32" i="84"/>
  <c r="M36" i="84"/>
  <c r="M40" i="84"/>
  <c r="M34" i="84"/>
  <c r="M38" i="84"/>
  <c r="M42" i="84"/>
  <c r="M39" i="133"/>
  <c r="M33" i="84"/>
  <c r="M37" i="133"/>
  <c r="M39" i="84"/>
  <c r="M42" i="132"/>
  <c r="M35" i="132"/>
  <c r="M39" i="132"/>
  <c r="M33" i="132"/>
  <c r="M37" i="132"/>
  <c r="M41" i="132"/>
  <c r="M32" i="132"/>
  <c r="M37" i="84"/>
  <c r="M36" i="132"/>
  <c r="M41" i="84"/>
  <c r="M34" i="132"/>
  <c r="L18" i="133"/>
  <c r="L20" i="133"/>
  <c r="L21" i="133"/>
  <c r="L22" i="133"/>
  <c r="L23" i="133"/>
  <c r="L24" i="133"/>
  <c r="L25" i="133"/>
  <c r="L26" i="133"/>
  <c r="L27" i="133"/>
  <c r="L28" i="133"/>
  <c r="L29" i="133"/>
  <c r="L20" i="132"/>
  <c r="L21" i="132"/>
  <c r="L22" i="132"/>
  <c r="L23" i="132"/>
  <c r="L24" i="132"/>
  <c r="L25" i="132"/>
  <c r="L26" i="132"/>
  <c r="L27" i="132"/>
  <c r="L28" i="132"/>
  <c r="L29" i="132"/>
  <c r="L18" i="84"/>
  <c r="L20" i="84"/>
  <c r="L21" i="84"/>
  <c r="L22" i="84"/>
  <c r="L23" i="84"/>
  <c r="L24" i="84"/>
  <c r="L25" i="84"/>
  <c r="L26" i="84"/>
  <c r="L27" i="84"/>
  <c r="L28" i="84"/>
  <c r="L29" i="84"/>
  <c r="F5" i="118"/>
  <c r="F5" i="117"/>
  <c r="L30" i="84" l="1"/>
  <c r="L32" i="84" s="1"/>
  <c r="L30" i="133"/>
  <c r="L41" i="133" s="1"/>
  <c r="L30" i="132"/>
  <c r="L40" i="132" s="1"/>
  <c r="L33" i="84"/>
  <c r="K29" i="133"/>
  <c r="J29" i="133"/>
  <c r="I29" i="133"/>
  <c r="H29" i="133"/>
  <c r="G29" i="133"/>
  <c r="F29" i="133"/>
  <c r="E29" i="133"/>
  <c r="D29" i="133"/>
  <c r="C29" i="133"/>
  <c r="K28" i="133"/>
  <c r="J28" i="133"/>
  <c r="I28" i="133"/>
  <c r="H28" i="133"/>
  <c r="G28" i="133"/>
  <c r="F28" i="133"/>
  <c r="E28" i="133"/>
  <c r="D28" i="133"/>
  <c r="C28" i="133"/>
  <c r="K27" i="133"/>
  <c r="J27" i="133"/>
  <c r="I27" i="133"/>
  <c r="H27" i="133"/>
  <c r="G27" i="133"/>
  <c r="F27" i="133"/>
  <c r="E27" i="133"/>
  <c r="D27" i="133"/>
  <c r="C27" i="133"/>
  <c r="K26" i="133"/>
  <c r="J26" i="133"/>
  <c r="I26" i="133"/>
  <c r="H26" i="133"/>
  <c r="G26" i="133"/>
  <c r="F26" i="133"/>
  <c r="E26" i="133"/>
  <c r="D26" i="133"/>
  <c r="C26" i="133"/>
  <c r="K25" i="133"/>
  <c r="J25" i="133"/>
  <c r="I25" i="133"/>
  <c r="H25" i="133"/>
  <c r="G25" i="133"/>
  <c r="F25" i="133"/>
  <c r="E25" i="133"/>
  <c r="D25" i="133"/>
  <c r="C25" i="133"/>
  <c r="K24" i="133"/>
  <c r="J24" i="133"/>
  <c r="I24" i="133"/>
  <c r="H24" i="133"/>
  <c r="G24" i="133"/>
  <c r="F24" i="133"/>
  <c r="E24" i="133"/>
  <c r="D24" i="133"/>
  <c r="C24" i="133"/>
  <c r="K23" i="133"/>
  <c r="J23" i="133"/>
  <c r="I23" i="133"/>
  <c r="H23" i="133"/>
  <c r="G23" i="133"/>
  <c r="F23" i="133"/>
  <c r="E23" i="133"/>
  <c r="D23" i="133"/>
  <c r="C23" i="133"/>
  <c r="K22" i="133"/>
  <c r="J22" i="133"/>
  <c r="I22" i="133"/>
  <c r="H22" i="133"/>
  <c r="G22" i="133"/>
  <c r="F22" i="133"/>
  <c r="E22" i="133"/>
  <c r="D22" i="133"/>
  <c r="C22" i="133"/>
  <c r="K21" i="133"/>
  <c r="J21" i="133"/>
  <c r="I21" i="133"/>
  <c r="H21" i="133"/>
  <c r="G21" i="133"/>
  <c r="F21" i="133"/>
  <c r="E21" i="133"/>
  <c r="D21" i="133"/>
  <c r="C21" i="133"/>
  <c r="K20" i="133"/>
  <c r="J20" i="133"/>
  <c r="I20" i="133"/>
  <c r="H20" i="133"/>
  <c r="G20" i="133"/>
  <c r="F20" i="133"/>
  <c r="E20" i="133"/>
  <c r="D20" i="133"/>
  <c r="C20" i="133"/>
  <c r="K18" i="133"/>
  <c r="J18" i="133"/>
  <c r="I18" i="133"/>
  <c r="H18" i="133"/>
  <c r="G18" i="133"/>
  <c r="F18" i="133"/>
  <c r="E18" i="133"/>
  <c r="D18" i="133"/>
  <c r="C18" i="133"/>
  <c r="K29" i="132"/>
  <c r="J29" i="132"/>
  <c r="I29" i="132"/>
  <c r="H29" i="132"/>
  <c r="G29" i="132"/>
  <c r="F29" i="132"/>
  <c r="E29" i="132"/>
  <c r="D29" i="132"/>
  <c r="C29" i="132"/>
  <c r="K28" i="132"/>
  <c r="J28" i="132"/>
  <c r="I28" i="132"/>
  <c r="H28" i="132"/>
  <c r="G28" i="132"/>
  <c r="F28" i="132"/>
  <c r="E28" i="132"/>
  <c r="D28" i="132"/>
  <c r="C28" i="132"/>
  <c r="K27" i="132"/>
  <c r="J27" i="132"/>
  <c r="I27" i="132"/>
  <c r="H27" i="132"/>
  <c r="G27" i="132"/>
  <c r="F27" i="132"/>
  <c r="E27" i="132"/>
  <c r="D27" i="132"/>
  <c r="C27" i="132"/>
  <c r="K26" i="132"/>
  <c r="J26" i="132"/>
  <c r="I26" i="132"/>
  <c r="H26" i="132"/>
  <c r="G26" i="132"/>
  <c r="F26" i="132"/>
  <c r="E26" i="132"/>
  <c r="D26" i="132"/>
  <c r="C26" i="132"/>
  <c r="K25" i="132"/>
  <c r="J25" i="132"/>
  <c r="I25" i="132"/>
  <c r="H25" i="132"/>
  <c r="G25" i="132"/>
  <c r="F25" i="132"/>
  <c r="E25" i="132"/>
  <c r="D25" i="132"/>
  <c r="C25" i="132"/>
  <c r="K24" i="132"/>
  <c r="J24" i="132"/>
  <c r="I24" i="132"/>
  <c r="H24" i="132"/>
  <c r="G24" i="132"/>
  <c r="F24" i="132"/>
  <c r="E24" i="132"/>
  <c r="D24" i="132"/>
  <c r="C24" i="132"/>
  <c r="K23" i="132"/>
  <c r="J23" i="132"/>
  <c r="I23" i="132"/>
  <c r="H23" i="132"/>
  <c r="G23" i="132"/>
  <c r="F23" i="132"/>
  <c r="E23" i="132"/>
  <c r="D23" i="132"/>
  <c r="C23" i="132"/>
  <c r="K22" i="132"/>
  <c r="J22" i="132"/>
  <c r="I22" i="132"/>
  <c r="H22" i="132"/>
  <c r="G22" i="132"/>
  <c r="F22" i="132"/>
  <c r="E22" i="132"/>
  <c r="D22" i="132"/>
  <c r="C22" i="132"/>
  <c r="K21" i="132"/>
  <c r="J21" i="132"/>
  <c r="I21" i="132"/>
  <c r="H21" i="132"/>
  <c r="G21" i="132"/>
  <c r="F21" i="132"/>
  <c r="E21" i="132"/>
  <c r="D21" i="132"/>
  <c r="C21" i="132"/>
  <c r="K20" i="132"/>
  <c r="J20" i="132"/>
  <c r="I20" i="132"/>
  <c r="H20" i="132"/>
  <c r="G20" i="132"/>
  <c r="F20" i="132"/>
  <c r="E20" i="132"/>
  <c r="D20" i="132"/>
  <c r="C20" i="132"/>
  <c r="K18" i="132"/>
  <c r="J18" i="132"/>
  <c r="I18" i="132"/>
  <c r="H18" i="132"/>
  <c r="G18" i="132"/>
  <c r="F18" i="132"/>
  <c r="E18" i="132"/>
  <c r="D18" i="132"/>
  <c r="C18" i="132"/>
  <c r="C27" i="84"/>
  <c r="D27" i="84"/>
  <c r="E27" i="84"/>
  <c r="F27" i="84"/>
  <c r="G27" i="84"/>
  <c r="H27" i="84"/>
  <c r="I27" i="84"/>
  <c r="J27" i="84"/>
  <c r="K27" i="84"/>
  <c r="C28" i="84"/>
  <c r="D28" i="84"/>
  <c r="E28" i="84"/>
  <c r="F28" i="84"/>
  <c r="G28" i="84"/>
  <c r="H28" i="84"/>
  <c r="I28" i="84"/>
  <c r="J28" i="84"/>
  <c r="K28" i="84"/>
  <c r="L37" i="84" l="1"/>
  <c r="L36" i="84"/>
  <c r="C30" i="133"/>
  <c r="C42" i="133" s="1"/>
  <c r="L40" i="84"/>
  <c r="K30" i="132"/>
  <c r="K42" i="132" s="1"/>
  <c r="L39" i="84"/>
  <c r="L41" i="84"/>
  <c r="L38" i="84"/>
  <c r="L34" i="84"/>
  <c r="L35" i="84"/>
  <c r="L42" i="84"/>
  <c r="E30" i="132"/>
  <c r="E42" i="132" s="1"/>
  <c r="L36" i="132"/>
  <c r="L33" i="133"/>
  <c r="L37" i="133"/>
  <c r="L42" i="133"/>
  <c r="L35" i="133"/>
  <c r="L39" i="133"/>
  <c r="L34" i="133"/>
  <c r="L32" i="133"/>
  <c r="L38" i="133"/>
  <c r="L36" i="133"/>
  <c r="L40" i="133"/>
  <c r="L37" i="132"/>
  <c r="L42" i="132"/>
  <c r="L35" i="132"/>
  <c r="L39" i="132"/>
  <c r="L33" i="132"/>
  <c r="L41" i="132"/>
  <c r="L34" i="132"/>
  <c r="L32" i="132"/>
  <c r="L38" i="132"/>
  <c r="G30" i="133"/>
  <c r="G42" i="133" s="1"/>
  <c r="H30" i="133"/>
  <c r="H32" i="133" s="1"/>
  <c r="I30" i="133"/>
  <c r="I42" i="133" s="1"/>
  <c r="D30" i="133"/>
  <c r="D42" i="133" s="1"/>
  <c r="J30" i="133"/>
  <c r="J42" i="133" s="1"/>
  <c r="E30" i="133"/>
  <c r="E42" i="133" s="1"/>
  <c r="K30" i="133"/>
  <c r="K42" i="133" s="1"/>
  <c r="F30" i="133"/>
  <c r="F42" i="133" s="1"/>
  <c r="K34" i="132"/>
  <c r="K35" i="132"/>
  <c r="K40" i="132"/>
  <c r="K32" i="132"/>
  <c r="F30" i="132"/>
  <c r="F42" i="132" s="1"/>
  <c r="G30" i="132"/>
  <c r="G42" i="132" s="1"/>
  <c r="H30" i="132"/>
  <c r="H42" i="132" s="1"/>
  <c r="C30" i="132"/>
  <c r="C42" i="132" s="1"/>
  <c r="I30" i="132"/>
  <c r="I42" i="132" s="1"/>
  <c r="D30" i="132"/>
  <c r="D42" i="132" s="1"/>
  <c r="J30" i="132"/>
  <c r="J42" i="132" s="1"/>
  <c r="C35" i="133" l="1"/>
  <c r="K41" i="132"/>
  <c r="K33" i="132"/>
  <c r="C39" i="133"/>
  <c r="K39" i="132"/>
  <c r="K38" i="132"/>
  <c r="K37" i="132"/>
  <c r="C38" i="133"/>
  <c r="C34" i="133"/>
  <c r="G36" i="133"/>
  <c r="C41" i="133"/>
  <c r="C37" i="133"/>
  <c r="C33" i="133"/>
  <c r="C40" i="133"/>
  <c r="C36" i="133"/>
  <c r="C32" i="133"/>
  <c r="G41" i="133"/>
  <c r="G40" i="132"/>
  <c r="E40" i="132"/>
  <c r="K36" i="132"/>
  <c r="C41" i="132"/>
  <c r="E32" i="133"/>
  <c r="C34" i="132"/>
  <c r="E39" i="133"/>
  <c r="E36" i="132"/>
  <c r="E41" i="133"/>
  <c r="E39" i="132"/>
  <c r="E35" i="132"/>
  <c r="K38" i="133"/>
  <c r="H39" i="133"/>
  <c r="E38" i="133"/>
  <c r="E38" i="132"/>
  <c r="G32" i="132"/>
  <c r="K35" i="133"/>
  <c r="E34" i="132"/>
  <c r="E37" i="133"/>
  <c r="E32" i="132"/>
  <c r="E41" i="132"/>
  <c r="E37" i="132"/>
  <c r="E33" i="132"/>
  <c r="E35" i="133"/>
  <c r="D40" i="132"/>
  <c r="K41" i="133"/>
  <c r="E34" i="133"/>
  <c r="H37" i="133"/>
  <c r="F40" i="133"/>
  <c r="F34" i="133"/>
  <c r="H36" i="133"/>
  <c r="G35" i="133"/>
  <c r="K33" i="133"/>
  <c r="I36" i="133"/>
  <c r="H35" i="133"/>
  <c r="E40" i="133"/>
  <c r="K36" i="133"/>
  <c r="E33" i="133"/>
  <c r="H34" i="133"/>
  <c r="K39" i="133"/>
  <c r="E36" i="133"/>
  <c r="K32" i="133"/>
  <c r="I39" i="133"/>
  <c r="F37" i="133"/>
  <c r="I35" i="133"/>
  <c r="C37" i="132"/>
  <c r="F38" i="132"/>
  <c r="C40" i="132"/>
  <c r="F41" i="132"/>
  <c r="F34" i="132"/>
  <c r="D37" i="132"/>
  <c r="I39" i="132"/>
  <c r="I35" i="132"/>
  <c r="C32" i="132"/>
  <c r="G38" i="132"/>
  <c r="I37" i="132"/>
  <c r="F35" i="132"/>
  <c r="I33" i="132"/>
  <c r="I36" i="132"/>
  <c r="F37" i="132"/>
  <c r="F33" i="132"/>
  <c r="D34" i="132"/>
  <c r="I38" i="132"/>
  <c r="C35" i="132"/>
  <c r="F39" i="132"/>
  <c r="F32" i="132"/>
  <c r="I40" i="132"/>
  <c r="I32" i="132"/>
  <c r="F40" i="132"/>
  <c r="F36" i="132"/>
  <c r="I41" i="132"/>
  <c r="C38" i="132"/>
  <c r="I34" i="132"/>
  <c r="G36" i="132"/>
  <c r="J38" i="133"/>
  <c r="D41" i="133"/>
  <c r="D38" i="133"/>
  <c r="D35" i="133"/>
  <c r="D32" i="133"/>
  <c r="J40" i="133"/>
  <c r="J37" i="133"/>
  <c r="J34" i="133"/>
  <c r="I34" i="133"/>
  <c r="G40" i="133"/>
  <c r="G34" i="133"/>
  <c r="D40" i="133"/>
  <c r="D37" i="133"/>
  <c r="D34" i="133"/>
  <c r="I41" i="133"/>
  <c r="I38" i="133"/>
  <c r="F39" i="133"/>
  <c r="F36" i="133"/>
  <c r="F33" i="133"/>
  <c r="I33" i="133"/>
  <c r="G39" i="133"/>
  <c r="G33" i="133"/>
  <c r="J39" i="133"/>
  <c r="J36" i="133"/>
  <c r="J33" i="133"/>
  <c r="I32" i="133"/>
  <c r="G38" i="133"/>
  <c r="G32" i="133"/>
  <c r="K40" i="133"/>
  <c r="K37" i="133"/>
  <c r="K34" i="133"/>
  <c r="H42" i="133"/>
  <c r="H41" i="133"/>
  <c r="H38" i="133"/>
  <c r="D39" i="133"/>
  <c r="D36" i="133"/>
  <c r="D33" i="133"/>
  <c r="I40" i="133"/>
  <c r="I37" i="133"/>
  <c r="F41" i="133"/>
  <c r="F38" i="133"/>
  <c r="F35" i="133"/>
  <c r="F32" i="133"/>
  <c r="H40" i="133"/>
  <c r="H33" i="133"/>
  <c r="G37" i="133"/>
  <c r="J41" i="133"/>
  <c r="J35" i="133"/>
  <c r="J32" i="133"/>
  <c r="J36" i="132"/>
  <c r="H38" i="132"/>
  <c r="D36" i="132"/>
  <c r="J40" i="132"/>
  <c r="J37" i="132"/>
  <c r="J34" i="132"/>
  <c r="H39" i="132"/>
  <c r="H34" i="132"/>
  <c r="G37" i="132"/>
  <c r="J39" i="132"/>
  <c r="J33" i="132"/>
  <c r="H41" i="132"/>
  <c r="H33" i="132"/>
  <c r="D39" i="132"/>
  <c r="D33" i="132"/>
  <c r="H37" i="132"/>
  <c r="G39" i="132"/>
  <c r="G35" i="132"/>
  <c r="G34" i="132"/>
  <c r="J41" i="132"/>
  <c r="J38" i="132"/>
  <c r="J35" i="132"/>
  <c r="J32" i="132"/>
  <c r="H40" i="132"/>
  <c r="H35" i="132"/>
  <c r="H32" i="132"/>
  <c r="H36" i="132"/>
  <c r="G33" i="132"/>
  <c r="D41" i="132"/>
  <c r="D38" i="132"/>
  <c r="D35" i="132"/>
  <c r="D32" i="132"/>
  <c r="C39" i="132"/>
  <c r="C36" i="132"/>
  <c r="C33" i="132"/>
  <c r="G41" i="132"/>
  <c r="C18" i="84"/>
  <c r="D18" i="84"/>
  <c r="E18" i="84"/>
  <c r="F18" i="84"/>
  <c r="G18" i="84"/>
  <c r="H18" i="84"/>
  <c r="I18" i="84"/>
  <c r="J18" i="84"/>
  <c r="K18" i="84"/>
  <c r="E5" i="118"/>
  <c r="D5" i="118"/>
  <c r="C5" i="118"/>
  <c r="E5" i="117"/>
  <c r="D5" i="117"/>
  <c r="C5" i="117"/>
  <c r="C20" i="84" l="1"/>
  <c r="D20" i="84"/>
  <c r="E20" i="84"/>
  <c r="F20" i="84"/>
  <c r="G20" i="84"/>
  <c r="H20" i="84"/>
  <c r="I20" i="84"/>
  <c r="J20" i="84"/>
  <c r="K20" i="84"/>
  <c r="C21" i="84"/>
  <c r="D21" i="84"/>
  <c r="E21" i="84"/>
  <c r="F21" i="84"/>
  <c r="G21" i="84"/>
  <c r="H21" i="84"/>
  <c r="I21" i="84"/>
  <c r="J21" i="84"/>
  <c r="K21" i="84"/>
  <c r="C22" i="84"/>
  <c r="D22" i="84"/>
  <c r="E22" i="84"/>
  <c r="F22" i="84"/>
  <c r="G22" i="84"/>
  <c r="H22" i="84"/>
  <c r="I22" i="84"/>
  <c r="J22" i="84"/>
  <c r="K22" i="84"/>
  <c r="C23" i="84"/>
  <c r="D23" i="84"/>
  <c r="E23" i="84"/>
  <c r="F23" i="84"/>
  <c r="G23" i="84"/>
  <c r="H23" i="84"/>
  <c r="I23" i="84"/>
  <c r="J23" i="84"/>
  <c r="K23" i="84"/>
  <c r="C24" i="84"/>
  <c r="D24" i="84"/>
  <c r="E24" i="84"/>
  <c r="F24" i="84"/>
  <c r="G24" i="84"/>
  <c r="H24" i="84"/>
  <c r="I24" i="84"/>
  <c r="J24" i="84"/>
  <c r="K24" i="84"/>
  <c r="C25" i="84"/>
  <c r="D25" i="84"/>
  <c r="E25" i="84"/>
  <c r="F25" i="84"/>
  <c r="G25" i="84"/>
  <c r="H25" i="84"/>
  <c r="I25" i="84"/>
  <c r="J25" i="84"/>
  <c r="K25" i="84"/>
  <c r="C26" i="84"/>
  <c r="D26" i="84"/>
  <c r="E26" i="84"/>
  <c r="F26" i="84"/>
  <c r="G26" i="84"/>
  <c r="H26" i="84"/>
  <c r="I26" i="84"/>
  <c r="J26" i="84"/>
  <c r="K26" i="84"/>
  <c r="C29" i="84"/>
  <c r="D29" i="84"/>
  <c r="E29" i="84"/>
  <c r="F29" i="84"/>
  <c r="G29" i="84"/>
  <c r="H29" i="84"/>
  <c r="I29" i="84"/>
  <c r="J29" i="84"/>
  <c r="K29" i="84"/>
  <c r="F30" i="84" l="1"/>
  <c r="F40" i="84" s="1"/>
  <c r="F42" i="84"/>
  <c r="F39" i="84"/>
  <c r="F38" i="84"/>
  <c r="C30" i="84"/>
  <c r="C38" i="84" s="1"/>
  <c r="D30" i="84"/>
  <c r="D38" i="84" s="1"/>
  <c r="H30" i="84"/>
  <c r="H38" i="84" s="1"/>
  <c r="G30" i="84"/>
  <c r="G38" i="84" s="1"/>
  <c r="I30" i="84"/>
  <c r="I41" i="84" s="1"/>
  <c r="E30" i="84"/>
  <c r="J30" i="84"/>
  <c r="J38" i="84" s="1"/>
  <c r="F35" i="84"/>
  <c r="F34" i="84"/>
  <c r="F33" i="84"/>
  <c r="F36" i="84"/>
  <c r="K30" i="84"/>
  <c r="D35" i="84" l="1"/>
  <c r="F32" i="84"/>
  <c r="C35" i="84"/>
  <c r="I38" i="84"/>
  <c r="C37" i="84"/>
  <c r="F37" i="84"/>
  <c r="F41" i="84"/>
  <c r="C36" i="84"/>
  <c r="C32" i="84"/>
  <c r="H34" i="84"/>
  <c r="E42" i="84"/>
  <c r="E40" i="84"/>
  <c r="E39" i="84"/>
  <c r="J42" i="84"/>
  <c r="J40" i="84"/>
  <c r="J39" i="84"/>
  <c r="K42" i="84"/>
  <c r="K39" i="84"/>
  <c r="K40" i="84"/>
  <c r="C42" i="84"/>
  <c r="C40" i="84"/>
  <c r="C39" i="84"/>
  <c r="E38" i="84"/>
  <c r="K38" i="84"/>
  <c r="I42" i="84"/>
  <c r="I39" i="84"/>
  <c r="I40" i="84"/>
  <c r="C33" i="84"/>
  <c r="E32" i="84"/>
  <c r="G42" i="84"/>
  <c r="G39" i="84"/>
  <c r="G40" i="84"/>
  <c r="H42" i="84"/>
  <c r="H39" i="84"/>
  <c r="H40" i="84"/>
  <c r="D42" i="84"/>
  <c r="D40" i="84"/>
  <c r="D39" i="84"/>
  <c r="C34" i="84"/>
  <c r="C41" i="84"/>
  <c r="D32" i="84"/>
  <c r="H37" i="84"/>
  <c r="E37" i="84"/>
  <c r="D33" i="84"/>
  <c r="D34" i="84"/>
  <c r="H36" i="84"/>
  <c r="H41" i="84"/>
  <c r="H32" i="84"/>
  <c r="H35" i="84"/>
  <c r="E34" i="84"/>
  <c r="H33" i="84"/>
  <c r="E41" i="84"/>
  <c r="E33" i="84"/>
  <c r="G34" i="84"/>
  <c r="G37" i="84"/>
  <c r="E35" i="84"/>
  <c r="D36" i="84"/>
  <c r="D41" i="84"/>
  <c r="E36" i="84"/>
  <c r="D37" i="84"/>
  <c r="G36" i="84"/>
  <c r="I34" i="84"/>
  <c r="I32" i="84"/>
  <c r="G33" i="84"/>
  <c r="G41" i="84"/>
  <c r="J33" i="84"/>
  <c r="G35" i="84"/>
  <c r="I33" i="84"/>
  <c r="G32" i="84"/>
  <c r="I36" i="84"/>
  <c r="I37" i="84"/>
  <c r="I35" i="84"/>
  <c r="J36" i="84"/>
  <c r="J35" i="84"/>
  <c r="J34" i="84"/>
  <c r="J37" i="84"/>
  <c r="J32" i="84"/>
  <c r="J41" i="84"/>
  <c r="K33" i="84"/>
  <c r="K37" i="84"/>
  <c r="K34" i="84"/>
  <c r="K35" i="84"/>
  <c r="K32" i="84"/>
  <c r="K36" i="84"/>
  <c r="K41" i="84"/>
</calcChain>
</file>

<file path=xl/sharedStrings.xml><?xml version="1.0" encoding="utf-8"?>
<sst xmlns="http://schemas.openxmlformats.org/spreadsheetml/2006/main" count="218" uniqueCount="44">
  <si>
    <t>Прочее</t>
  </si>
  <si>
    <t>Облигации резидентов</t>
  </si>
  <si>
    <t>Облигации нерезидентов</t>
  </si>
  <si>
    <t>Акции нерезидентов</t>
  </si>
  <si>
    <t>Денежные средства и депозиты</t>
  </si>
  <si>
    <t>IV кв.</t>
  </si>
  <si>
    <t>средний размер счета (брокерский)</t>
  </si>
  <si>
    <t>средний размер счета (ДУ)</t>
  </si>
  <si>
    <t>Источник: Банк России.</t>
  </si>
  <si>
    <t>ИТОГО</t>
  </si>
  <si>
    <t>Паи, доли нерезидентов</t>
  </si>
  <si>
    <t>Паи, доли резидентов</t>
  </si>
  <si>
    <t>Акции резидентов привилегированные</t>
  </si>
  <si>
    <t>Акции резидентов обыкновенные</t>
  </si>
  <si>
    <t>млрд руб.</t>
  </si>
  <si>
    <t>доли, %</t>
  </si>
  <si>
    <t>Облигации иностранных эмитентов</t>
  </si>
  <si>
    <t>Российские акции</t>
  </si>
  <si>
    <t>Иностранные акции</t>
  </si>
  <si>
    <t>Депозитарные расписки</t>
  </si>
  <si>
    <t>Госуд. и муниц. облигации</t>
  </si>
  <si>
    <t>Источники: Банк России.</t>
  </si>
  <si>
    <t>брокерские</t>
  </si>
  <si>
    <t>ДУ</t>
  </si>
  <si>
    <t>все счета</t>
  </si>
  <si>
    <t>Примечание. С 31.12.2021 в категории "Прочее" отражаются в том числе опционы и драгметаллы, учитываемые у профучастников - НФО.</t>
  </si>
  <si>
    <t>Прочее (в т.ч. векселя, КСУ, опционы, драгметаллы в НФО)</t>
  </si>
  <si>
    <t>Количество ИИС (млн ед.)</t>
  </si>
  <si>
    <t>Активы ИИС (млрд руб.)</t>
  </si>
  <si>
    <t>III кв.</t>
  </si>
  <si>
    <t>I кв.</t>
  </si>
  <si>
    <t>II кв.</t>
  </si>
  <si>
    <t>Нетто-взносы на ИИС (млрд руб.)</t>
  </si>
  <si>
    <t>Соотношение закрытых и открытых ИИС за квартал (%)</t>
  </si>
  <si>
    <t>Динамика среднего размера ИИС (тыс. руб.)</t>
  </si>
  <si>
    <t>всего</t>
  </si>
  <si>
    <t>Паи резидентов (ПИФ)</t>
  </si>
  <si>
    <t>Динамика структуры активов ИИС (%)</t>
  </si>
  <si>
    <t>Динамика структуры активов брокерских ИИС, %</t>
  </si>
  <si>
    <t>Динамика структуры активов ИИС в рамках ДУ, %</t>
  </si>
  <si>
    <t>Паи нерезидентов</t>
  </si>
  <si>
    <t>ДУ (правая шкала)</t>
  </si>
  <si>
    <t>1к24</t>
  </si>
  <si>
    <t>2к24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</si>
</sst>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 applyBorder="1"/>
    <xf numFmtId="0" fontId="5" fillId="0" borderId="0" xfId="0" applyFont="1"/>
    <xf numFmtId="0" fontId="5" fillId="0" borderId="0" xfId="0" applyFont="1" applyFill="1"/>
    <xf numFmtId="9" fontId="5" fillId="0" borderId="0" xfId="6" applyFont="1" applyFill="1" applyBorder="1"/>
    <xf numFmtId="0" fontId="5" fillId="0" borderId="0" xfId="0" applyFont="1" applyFill="1" applyBorder="1"/>
    <xf numFmtId="165" fontId="3" fillId="0" borderId="0" xfId="6" applyNumberFormat="1" applyFont="1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10" applyFont="1"/>
    <xf numFmtId="0" fontId="9" fillId="0" borderId="0" xfId="0" applyFont="1"/>
    <xf numFmtId="0" fontId="9" fillId="0" borderId="0" xfId="0" applyFont="1" applyFill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65" fontId="9" fillId="0" borderId="1" xfId="0" applyNumberFormat="1" applyFont="1" applyFill="1" applyBorder="1"/>
    <xf numFmtId="17" fontId="9" fillId="0" borderId="1" xfId="0" applyNumberFormat="1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64" fontId="9" fillId="2" borderId="1" xfId="0" applyNumberFormat="1" applyFont="1" applyFill="1" applyBorder="1"/>
    <xf numFmtId="0" fontId="8" fillId="0" borderId="0" xfId="0" applyFont="1"/>
    <xf numFmtId="3" fontId="9" fillId="2" borderId="1" xfId="0" applyNumberFormat="1" applyFont="1" applyFill="1" applyBorder="1"/>
    <xf numFmtId="1" fontId="9" fillId="0" borderId="1" xfId="0" applyNumberFormat="1" applyFont="1" applyFill="1" applyBorder="1"/>
    <xf numFmtId="0" fontId="9" fillId="0" borderId="1" xfId="0" applyFont="1" applyBorder="1"/>
    <xf numFmtId="165" fontId="9" fillId="0" borderId="1" xfId="0" applyNumberFormat="1" applyFont="1" applyBorder="1"/>
    <xf numFmtId="164" fontId="9" fillId="0" borderId="1" xfId="0" applyNumberFormat="1" applyFont="1" applyBorder="1"/>
    <xf numFmtId="0" fontId="7" fillId="0" borderId="0" xfId="0" applyFont="1" applyAlignment="1">
      <alignment horizontal="left"/>
    </xf>
    <xf numFmtId="9" fontId="9" fillId="0" borderId="0" xfId="6" applyFont="1"/>
    <xf numFmtId="0" fontId="9" fillId="0" borderId="1" xfId="0" applyFont="1" applyFill="1" applyBorder="1" applyAlignment="1">
      <alignment horizontal="left"/>
    </xf>
    <xf numFmtId="0" fontId="9" fillId="0" borderId="0" xfId="0" applyFont="1" applyFill="1" applyBorder="1"/>
    <xf numFmtId="3" fontId="9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left" wrapText="1"/>
    </xf>
    <xf numFmtId="1" fontId="9" fillId="0" borderId="2" xfId="0" applyNumberFormat="1" applyFont="1" applyFill="1" applyBorder="1"/>
    <xf numFmtId="3" fontId="10" fillId="0" borderId="1" xfId="0" applyNumberFormat="1" applyFont="1" applyFill="1" applyBorder="1" applyAlignment="1">
      <alignment horizontal="left" wrapText="1"/>
    </xf>
    <xf numFmtId="17" fontId="10" fillId="0" borderId="1" xfId="0" applyNumberFormat="1" applyFont="1" applyBorder="1" applyAlignment="1">
      <alignment horizontal="left"/>
    </xf>
    <xf numFmtId="17" fontId="10" fillId="0" borderId="0" xfId="0" applyNumberFormat="1" applyFont="1" applyAlignment="1">
      <alignment horizontal="left"/>
    </xf>
    <xf numFmtId="1" fontId="9" fillId="2" borderId="1" xfId="6" applyNumberFormat="1" applyFont="1" applyFill="1" applyBorder="1"/>
    <xf numFmtId="0" fontId="9" fillId="0" borderId="0" xfId="10" applyFont="1"/>
    <xf numFmtId="1" fontId="9" fillId="0" borderId="1" xfId="0" applyNumberFormat="1" applyFont="1" applyBorder="1"/>
    <xf numFmtId="165" fontId="9" fillId="0" borderId="1" xfId="0" applyNumberFormat="1" applyFont="1" applyBorder="1" applyAlignment="1">
      <alignment wrapText="1"/>
    </xf>
    <xf numFmtId="165" fontId="0" fillId="0" borderId="0" xfId="0" applyNumberFormat="1"/>
    <xf numFmtId="1" fontId="0" fillId="0" borderId="0" xfId="0" applyNumberFormat="1"/>
    <xf numFmtId="3" fontId="0" fillId="0" borderId="0" xfId="0" applyNumberFormat="1" applyFill="1"/>
  </cellXfs>
  <cellStyles count="11">
    <cellStyle name="Normal 13 2" xfId="10"/>
    <cellStyle name="Обычный" xfId="0" builtinId="0"/>
    <cellStyle name="Обычный 2" xfId="3"/>
    <cellStyle name="Обычный 2 4 3 2 2" xfId="2"/>
    <cellStyle name="Обычный 2 8" xfId="1"/>
    <cellStyle name="Обычный 2 9" xfId="5"/>
    <cellStyle name="Обычный 8" xfId="8"/>
    <cellStyle name="Процентный" xfId="6" builtinId="5"/>
    <cellStyle name="Процентный 2" xfId="7"/>
    <cellStyle name="Процентный 3" xfId="9"/>
    <cellStyle name="Финансовый 8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29651941097724E-3"/>
          <c:y val="4.5292763157894725E-2"/>
          <c:w val="0.95447272507396408"/>
          <c:h val="0.76358260233918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'1'!$C$4:$H$4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</c:strCache>
            </c:strRef>
          </c:cat>
          <c:val>
            <c:numRef>
              <c:f>'1'!$C$6:$H$6</c:f>
              <c:numCache>
                <c:formatCode>0.0</c:formatCode>
                <c:ptCount val="6"/>
                <c:pt idx="0">
                  <c:v>3.055247</c:v>
                </c:pt>
                <c:pt idx="1">
                  <c:v>4.3163819999999999</c:v>
                </c:pt>
                <c:pt idx="2">
                  <c:v>4.7889989999999996</c:v>
                </c:pt>
                <c:pt idx="3">
                  <c:v>5.6657399999999996</c:v>
                </c:pt>
                <c:pt idx="4">
                  <c:v>5.6032060000000001</c:v>
                </c:pt>
                <c:pt idx="5">
                  <c:v>5.6231299999999997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18-4824-88D0-C22C59C023AF}"/>
            </c:ext>
          </c:extLst>
        </c:ser>
        <c:ser>
          <c:idx val="1"/>
          <c:order val="1"/>
          <c:tx>
            <c:strRef>
              <c:f>'1'!$B$7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4AA-4705-B2C6-7FF380FD49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3907445316774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2503346720214191E-3"/>
                  <c:y val="-2.127472986603341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4AA-4705-B2C6-7FF380FD491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'1'!$C$4:$H$4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</c:strCache>
            </c:strRef>
          </c:cat>
          <c:val>
            <c:numRef>
              <c:f>'1'!$C$7:$H$7</c:f>
              <c:numCache>
                <c:formatCode>0.0</c:formatCode>
                <c:ptCount val="6"/>
                <c:pt idx="0">
                  <c:v>0.40150799999999998</c:v>
                </c:pt>
                <c:pt idx="1">
                  <c:v>0.51322199999999996</c:v>
                </c:pt>
                <c:pt idx="2">
                  <c:v>0.43704599999999999</c:v>
                </c:pt>
                <c:pt idx="3">
                  <c:v>0.35237200000000002</c:v>
                </c:pt>
                <c:pt idx="4">
                  <c:v>0.325714</c:v>
                </c:pt>
                <c:pt idx="5">
                  <c:v>0.30905099999999996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417136"/>
        <c:axId val="1987408432"/>
      </c:barChart>
      <c:lineChart>
        <c:grouping val="standard"/>
        <c:varyColors val="0"/>
        <c:ser>
          <c:idx val="4"/>
          <c:order val="2"/>
          <c:tx>
            <c:strRef>
              <c:f>'1'!$B$5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'1'!$C$5:$H$5</c:f>
              <c:numCache>
                <c:formatCode>0.0</c:formatCode>
                <c:ptCount val="6"/>
                <c:pt idx="0">
                  <c:v>3.4567550000000002</c:v>
                </c:pt>
                <c:pt idx="1">
                  <c:v>4.8296039999999998</c:v>
                </c:pt>
                <c:pt idx="2">
                  <c:v>5.2260449999999992</c:v>
                </c:pt>
                <c:pt idx="3">
                  <c:v>6.0181119999999995</c:v>
                </c:pt>
                <c:pt idx="4">
                  <c:v>5.9289199999999997</c:v>
                </c:pt>
                <c:pt idx="5">
                  <c:v>5.9321809999999999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318-4824-88D0-C22C59C0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417136"/>
        <c:axId val="1987408432"/>
      </c:lineChart>
      <c:catAx>
        <c:axId val="198741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7408432"/>
        <c:crosses val="autoZero"/>
        <c:auto val="1"/>
        <c:lblAlgn val="ctr"/>
        <c:lblOffset val="100"/>
        <c:tickLblSkip val="1"/>
        <c:noMultiLvlLbl val="0"/>
      </c:catAx>
      <c:valAx>
        <c:axId val="1987408432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741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7775080409356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'2'!$C$4:$H$4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</c:strCache>
            </c:strRef>
          </c:cat>
          <c:val>
            <c:numRef>
              <c:f>'2'!$C$6:$H$6</c:f>
              <c:numCache>
                <c:formatCode>0</c:formatCode>
                <c:ptCount val="6"/>
                <c:pt idx="0">
                  <c:v>270.01529947195598</c:v>
                </c:pt>
                <c:pt idx="1">
                  <c:v>423.73882215936601</c:v>
                </c:pt>
                <c:pt idx="2">
                  <c:v>353.89718218822316</c:v>
                </c:pt>
                <c:pt idx="3">
                  <c:v>470.66104830697702</c:v>
                </c:pt>
                <c:pt idx="4">
                  <c:v>478.9</c:v>
                </c:pt>
                <c:pt idx="5">
                  <c:v>462.83296480320899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'2'!$B$7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5033467202141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'2'!$C$4:$H$4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1к24</c:v>
                </c:pt>
                <c:pt idx="5">
                  <c:v>2к24</c:v>
                </c:pt>
              </c:strCache>
            </c:strRef>
          </c:cat>
          <c:val>
            <c:numRef>
              <c:f>'2'!$C$7:$H$7</c:f>
              <c:numCache>
                <c:formatCode>0</c:formatCode>
                <c:ptCount val="6"/>
                <c:pt idx="0">
                  <c:v>105.605509574602</c:v>
                </c:pt>
                <c:pt idx="1">
                  <c:v>127.35032023760201</c:v>
                </c:pt>
                <c:pt idx="2">
                  <c:v>91.952731067952882</c:v>
                </c:pt>
                <c:pt idx="3">
                  <c:v>72.373140644714994</c:v>
                </c:pt>
                <c:pt idx="4">
                  <c:v>66.477940178070043</c:v>
                </c:pt>
                <c:pt idx="5">
                  <c:v>62.584890927010001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418768"/>
        <c:axId val="1987419312"/>
      </c:barChart>
      <c:lineChart>
        <c:grouping val="standard"/>
        <c:varyColors val="0"/>
        <c:ser>
          <c:idx val="4"/>
          <c:order val="2"/>
          <c:tx>
            <c:strRef>
              <c:f>'2'!$B$5</c:f>
              <c:strCache>
                <c:ptCount val="1"/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'2'!$C$5:$H$5</c:f>
              <c:numCache>
                <c:formatCode>0</c:formatCode>
                <c:ptCount val="6"/>
                <c:pt idx="0">
                  <c:v>375.62080904655795</c:v>
                </c:pt>
                <c:pt idx="1">
                  <c:v>551.08914239696799</c:v>
                </c:pt>
                <c:pt idx="2">
                  <c:v>445.84991325617602</c:v>
                </c:pt>
                <c:pt idx="3">
                  <c:v>543.03418895169204</c:v>
                </c:pt>
                <c:pt idx="4">
                  <c:v>545.37794017807005</c:v>
                </c:pt>
                <c:pt idx="5">
                  <c:v>525.417855730219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418768"/>
        <c:axId val="1987419312"/>
      </c:lineChart>
      <c:catAx>
        <c:axId val="198741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7419312"/>
        <c:crosses val="autoZero"/>
        <c:auto val="1"/>
        <c:lblAlgn val="ctr"/>
        <c:lblOffset val="100"/>
        <c:tickLblSkip val="1"/>
        <c:noMultiLvlLbl val="0"/>
      </c:catAx>
      <c:valAx>
        <c:axId val="198741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741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6211512717533E-2"/>
          <c:y val="5.4576388888888876E-2"/>
          <c:w val="0.90561378848728236"/>
          <c:h val="0.675388157894736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'3'!$B$7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'3'!$C$7:$N$7</c:f>
              <c:numCache>
                <c:formatCode>0</c:formatCode>
                <c:ptCount val="12"/>
                <c:pt idx="0">
                  <c:v>23.115717966359991</c:v>
                </c:pt>
                <c:pt idx="1">
                  <c:v>61.450543689439996</c:v>
                </c:pt>
                <c:pt idx="2">
                  <c:v>50.009856778100009</c:v>
                </c:pt>
                <c:pt idx="3">
                  <c:v>0.70941513194000438</c:v>
                </c:pt>
                <c:pt idx="4">
                  <c:v>1.9287998775300006</c:v>
                </c:pt>
                <c:pt idx="5">
                  <c:v>30.869163986090005</c:v>
                </c:pt>
                <c:pt idx="6">
                  <c:v>-0.21951387217999649</c:v>
                </c:pt>
                <c:pt idx="7">
                  <c:v>9.8021420791472256</c:v>
                </c:pt>
                <c:pt idx="8">
                  <c:v>8.9038420744197051</c:v>
                </c:pt>
                <c:pt idx="9">
                  <c:v>14.681968131781639</c:v>
                </c:pt>
                <c:pt idx="10">
                  <c:v>-6.3608925046599998</c:v>
                </c:pt>
                <c:pt idx="11">
                  <c:v>8.22454564489842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C-46CF-8A3D-88955A3B4D5D}"/>
            </c:ext>
          </c:extLst>
        </c:ser>
        <c:ser>
          <c:idx val="1"/>
          <c:order val="1"/>
          <c:tx>
            <c:strRef>
              <c:f>'3'!$B$8</c:f>
              <c:strCache>
                <c:ptCount val="1"/>
                <c:pt idx="0">
                  <c:v>ДУ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'3'!$C$8:$N$8</c:f>
              <c:numCache>
                <c:formatCode>0</c:formatCode>
                <c:ptCount val="12"/>
                <c:pt idx="0">
                  <c:v>2.976886957279997</c:v>
                </c:pt>
                <c:pt idx="1">
                  <c:v>6.8216794617299934</c:v>
                </c:pt>
                <c:pt idx="2">
                  <c:v>-1.9390168068099995</c:v>
                </c:pt>
                <c:pt idx="3">
                  <c:v>-5.2034669751499996</c:v>
                </c:pt>
                <c:pt idx="4">
                  <c:v>-5.6944395070699985</c:v>
                </c:pt>
                <c:pt idx="5">
                  <c:v>-4.8023531135100015</c:v>
                </c:pt>
                <c:pt idx="6">
                  <c:v>-6.4222234830599998</c:v>
                </c:pt>
                <c:pt idx="7">
                  <c:v>-4.0085894293100006</c:v>
                </c:pt>
                <c:pt idx="8">
                  <c:v>-7.2374222596800024</c:v>
                </c:pt>
                <c:pt idx="9">
                  <c:v>-7.4813568501800001</c:v>
                </c:pt>
                <c:pt idx="10">
                  <c:v>-9.039269994109997</c:v>
                </c:pt>
                <c:pt idx="11">
                  <c:v>-2.3947048666300002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5740576"/>
        <c:axId val="1985745472"/>
      </c:barChart>
      <c:lineChart>
        <c:grouping val="standard"/>
        <c:varyColors val="0"/>
        <c:ser>
          <c:idx val="4"/>
          <c:order val="2"/>
          <c:tx>
            <c:strRef>
              <c:f>'3'!$B$6</c:f>
              <c:strCache>
                <c:ptCount val="1"/>
                <c:pt idx="0">
                  <c:v>всего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0"/>
              <c:layout>
                <c:manualLayout>
                  <c:x val="-6.1884872824631863E-2"/>
                  <c:y val="3.7018640350877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1645582329317266E-2"/>
                  <c:y val="-5.117580409356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6A-4E63-871B-8A27B617581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'3'!$C$6:$N$6</c:f>
              <c:numCache>
                <c:formatCode>0</c:formatCode>
                <c:ptCount val="12"/>
                <c:pt idx="0">
                  <c:v>26.09260492364001</c:v>
                </c:pt>
                <c:pt idx="1">
                  <c:v>68.272223151169996</c:v>
                </c:pt>
                <c:pt idx="2">
                  <c:v>48.070839971290006</c:v>
                </c:pt>
                <c:pt idx="3">
                  <c:v>-4.4940518432100065</c:v>
                </c:pt>
                <c:pt idx="4">
                  <c:v>-3.7656396295400048</c:v>
                </c:pt>
                <c:pt idx="5">
                  <c:v>26.066810872580021</c:v>
                </c:pt>
                <c:pt idx="6">
                  <c:v>-6.6417373552399868</c:v>
                </c:pt>
                <c:pt idx="7">
                  <c:v>5.7935526498372196</c:v>
                </c:pt>
                <c:pt idx="8">
                  <c:v>1.6664198147397002</c:v>
                </c:pt>
                <c:pt idx="9">
                  <c:v>7.2006112816016694</c:v>
                </c:pt>
                <c:pt idx="10">
                  <c:v>-15.400162498769999</c:v>
                </c:pt>
                <c:pt idx="11">
                  <c:v>5.8298407782684203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F5C-46CF-8A3D-88955A3B4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740576"/>
        <c:axId val="1985745472"/>
      </c:lineChart>
      <c:catAx>
        <c:axId val="198574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5745472"/>
        <c:crosses val="autoZero"/>
        <c:auto val="1"/>
        <c:lblAlgn val="ctr"/>
        <c:lblOffset val="100"/>
        <c:tickLblSkip val="1"/>
        <c:noMultiLvlLbl val="0"/>
      </c:catAx>
      <c:valAx>
        <c:axId val="1985745472"/>
        <c:scaling>
          <c:orientation val="minMax"/>
          <c:max val="80"/>
          <c:min val="-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574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'4'!$B$6</c:f>
              <c:strCache>
                <c:ptCount val="1"/>
                <c:pt idx="0">
                  <c:v>брокерские</c:v>
                </c:pt>
              </c:strCache>
            </c:strRef>
          </c:tx>
          <c:spPr>
            <a:ln w="95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'4'!$C$6:$N$6</c:f>
              <c:numCache>
                <c:formatCode>0</c:formatCode>
                <c:ptCount val="12"/>
                <c:pt idx="0">
                  <c:v>15.326210780557586</c:v>
                </c:pt>
                <c:pt idx="1">
                  <c:v>16.550950243529748</c:v>
                </c:pt>
                <c:pt idx="2">
                  <c:v>45.875763079010127</c:v>
                </c:pt>
                <c:pt idx="3">
                  <c:v>71.294709319054704</c:v>
                </c:pt>
                <c:pt idx="4">
                  <c:v>57.209298825200001</c:v>
                </c:pt>
                <c:pt idx="5">
                  <c:v>39.065288393548606</c:v>
                </c:pt>
                <c:pt idx="6">
                  <c:v>38.705881394800002</c:v>
                </c:pt>
                <c:pt idx="7">
                  <c:v>26.044699229654121</c:v>
                </c:pt>
                <c:pt idx="8">
                  <c:v>40.829696018888143</c:v>
                </c:pt>
                <c:pt idx="9">
                  <c:v>32.514230567199995</c:v>
                </c:pt>
                <c:pt idx="10">
                  <c:v>142.41685945633313</c:v>
                </c:pt>
                <c:pt idx="11">
                  <c:v>83.438901097405832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0C-40D8-8D0D-A4CF8BA1B18F}"/>
            </c:ext>
          </c:extLst>
        </c:ser>
        <c:ser>
          <c:idx val="2"/>
          <c:order val="2"/>
          <c:tx>
            <c:strRef>
              <c:f>'4'!$B$8</c:f>
              <c:strCache>
                <c:ptCount val="1"/>
                <c:pt idx="0">
                  <c:v>все счета</c:v>
                </c:pt>
              </c:strCache>
            </c:strRef>
          </c:tx>
          <c:spPr>
            <a:ln w="952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'4'!$C$8:$N$8</c:f>
              <c:numCache>
                <c:formatCode>0</c:formatCode>
                <c:ptCount val="12"/>
                <c:pt idx="0">
                  <c:v>20.13528518371983</c:v>
                </c:pt>
                <c:pt idx="1">
                  <c:v>20.765081397830684</c:v>
                </c:pt>
                <c:pt idx="2">
                  <c:v>48.733741212640311</c:v>
                </c:pt>
                <c:pt idx="3">
                  <c:v>88.250173907544422</c:v>
                </c:pt>
                <c:pt idx="4">
                  <c:v>77.1354407571</c:v>
                </c:pt>
                <c:pt idx="5">
                  <c:v>57</c:v>
                </c:pt>
                <c:pt idx="6">
                  <c:v>53.154896065700001</c:v>
                </c:pt>
                <c:pt idx="7">
                  <c:v>32.128175791827893</c:v>
                </c:pt>
                <c:pt idx="8">
                  <c:v>51.975537136879382</c:v>
                </c:pt>
                <c:pt idx="9">
                  <c:v>41</c:v>
                </c:pt>
                <c:pt idx="10">
                  <c:v>157.44344312411943</c:v>
                </c:pt>
                <c:pt idx="11">
                  <c:v>95.339462781641515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462656"/>
        <c:axId val="150547824"/>
      </c:lineChart>
      <c:lineChart>
        <c:grouping val="standard"/>
        <c:varyColors val="0"/>
        <c:ser>
          <c:idx val="1"/>
          <c:order val="1"/>
          <c:tx>
            <c:strRef>
              <c:f>'4'!$B$7</c:f>
              <c:strCache>
                <c:ptCount val="1"/>
                <c:pt idx="0">
                  <c:v>ДУ (правая шкала)</c:v>
                </c:pt>
              </c:strCache>
            </c:strRef>
          </c:tx>
          <c:spPr>
            <a:ln w="95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'4'!$C$4:$N$5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'4'!$C$7:$N$7</c:f>
              <c:numCache>
                <c:formatCode>0</c:formatCode>
                <c:ptCount val="12"/>
                <c:pt idx="0">
                  <c:v>54.143316301302121</c:v>
                </c:pt>
                <c:pt idx="1">
                  <c:v>39.05003625815808</c:v>
                </c:pt>
                <c:pt idx="2">
                  <c:v>89.340006839307364</c:v>
                </c:pt>
                <c:pt idx="3">
                  <c:v>280.80556936847341</c:v>
                </c:pt>
                <c:pt idx="4">
                  <c:v>298.22144288570001</c:v>
                </c:pt>
                <c:pt idx="5">
                  <c:v>327.72536687631026</c:v>
                </c:pt>
                <c:pt idx="6">
                  <c:v>255.7992119239</c:v>
                </c:pt>
                <c:pt idx="7">
                  <c:v>177.31236597569693</c:v>
                </c:pt>
                <c:pt idx="8">
                  <c:v>232.74341856657009</c:v>
                </c:pt>
                <c:pt idx="9">
                  <c:v>217</c:v>
                </c:pt>
                <c:pt idx="10">
                  <c:v>328.20217319723412</c:v>
                </c:pt>
                <c:pt idx="11">
                  <c:v>222.35857962384719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40C-40D8-8D0D-A4CF8BA1B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43472"/>
        <c:axId val="150546192"/>
      </c:lineChart>
      <c:catAx>
        <c:axId val="19854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0547824"/>
        <c:crosses val="autoZero"/>
        <c:auto val="1"/>
        <c:lblAlgn val="ctr"/>
        <c:lblOffset val="100"/>
        <c:noMultiLvlLbl val="0"/>
      </c:catAx>
      <c:valAx>
        <c:axId val="150547824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985462656"/>
        <c:crosses val="autoZero"/>
        <c:crossBetween val="between"/>
      </c:valAx>
      <c:valAx>
        <c:axId val="150546192"/>
        <c:scaling>
          <c:orientation val="minMax"/>
          <c:max val="360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0543472"/>
        <c:crosses val="max"/>
        <c:crossBetween val="between"/>
        <c:majorUnit val="40"/>
      </c:valAx>
      <c:catAx>
        <c:axId val="150543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54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13725490196093E-2"/>
          <c:y val="5.4800694444444444E-2"/>
          <c:w val="0.88428674717577527"/>
          <c:h val="0.67299780701754397"/>
        </c:manualLayout>
      </c:layout>
      <c:lineChart>
        <c:grouping val="standard"/>
        <c:varyColors val="0"/>
        <c:ser>
          <c:idx val="1"/>
          <c:order val="0"/>
          <c:tx>
            <c:strRef>
              <c:f>'5'!$B$7</c:f>
              <c:strCache>
                <c:ptCount val="1"/>
                <c:pt idx="0">
                  <c:v>средний размер счета (ДУ)</c:v>
                </c:pt>
              </c:strCache>
            </c:strRef>
          </c:tx>
          <c:spPr>
            <a:ln w="9525">
              <a:prstDash val="dash"/>
            </a:ln>
          </c:spPr>
          <c:marker>
            <c:symbol val="triangle"/>
            <c:size val="5"/>
            <c:spPr>
              <a:ln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'5'!$C$7:$N$7</c:f>
              <c:numCache>
                <c:formatCode>0</c:formatCode>
                <c:ptCount val="12"/>
                <c:pt idx="0">
                  <c:v>256.30229317499709</c:v>
                </c:pt>
                <c:pt idx="1">
                  <c:v>248.13885655252895</c:v>
                </c:pt>
                <c:pt idx="2">
                  <c:v>210.16893920394639</c:v>
                </c:pt>
                <c:pt idx="3">
                  <c:v>210.49493256549843</c:v>
                </c:pt>
                <c:pt idx="4">
                  <c:v>199.20423976365149</c:v>
                </c:pt>
                <c:pt idx="5">
                  <c:v>210.39600194934374</c:v>
                </c:pt>
                <c:pt idx="6">
                  <c:v>206.03522833874572</c:v>
                </c:pt>
                <c:pt idx="7">
                  <c:v>210.85236050168621</c:v>
                </c:pt>
                <c:pt idx="8">
                  <c:v>209.77898141803928</c:v>
                </c:pt>
                <c:pt idx="9">
                  <c:v>205.3884549416951</c:v>
                </c:pt>
                <c:pt idx="10">
                  <c:v>204</c:v>
                </c:pt>
                <c:pt idx="11">
                  <c:v>199.928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0D-4846-A96A-79198EF6739D}"/>
            </c:ext>
          </c:extLst>
        </c:ser>
        <c:ser>
          <c:idx val="0"/>
          <c:order val="1"/>
          <c:tx>
            <c:strRef>
              <c:f>'5'!$B$6</c:f>
              <c:strCache>
                <c:ptCount val="1"/>
                <c:pt idx="0">
                  <c:v>средний размер счета (брокерский)</c:v>
                </c:pt>
              </c:strCache>
            </c:strRef>
          </c:tx>
          <c:spPr>
            <a:ln w="9525">
              <a:prstDash val="dash"/>
            </a:ln>
          </c:spPr>
          <c:marker>
            <c:symbol val="square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'5'!$C$4:$N$5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'5'!$C$6:$N$6</c:f>
              <c:numCache>
                <c:formatCode>0</c:formatCode>
                <c:ptCount val="12"/>
                <c:pt idx="0">
                  <c:v>92.136517124213299</c:v>
                </c:pt>
                <c:pt idx="1">
                  <c:v>98.169907612293358</c:v>
                </c:pt>
                <c:pt idx="2">
                  <c:v>84.356468999919144</c:v>
                </c:pt>
                <c:pt idx="3">
                  <c:v>69.946211227819731</c:v>
                </c:pt>
                <c:pt idx="4">
                  <c:v>64.633085916360614</c:v>
                </c:pt>
                <c:pt idx="5">
                  <c:v>73.897944474037928</c:v>
                </c:pt>
                <c:pt idx="6">
                  <c:v>78.208213268150786</c:v>
                </c:pt>
                <c:pt idx="7">
                  <c:v>80.376602634078651</c:v>
                </c:pt>
                <c:pt idx="8">
                  <c:v>82.319069383286944</c:v>
                </c:pt>
                <c:pt idx="9">
                  <c:v>83.071416674075593</c:v>
                </c:pt>
                <c:pt idx="10">
                  <c:v>85.460604494735648</c:v>
                </c:pt>
                <c:pt idx="11">
                  <c:v>82.309042359712492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70D-4846-A96A-79198EF67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549456"/>
        <c:axId val="150542384"/>
      </c:lineChart>
      <c:catAx>
        <c:axId val="15054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50542384"/>
        <c:crosses val="autoZero"/>
        <c:auto val="1"/>
        <c:lblAlgn val="ctr"/>
        <c:lblOffset val="100"/>
        <c:noMultiLvlLbl val="0"/>
      </c:catAx>
      <c:valAx>
        <c:axId val="150542384"/>
        <c:scaling>
          <c:orientation val="minMax"/>
          <c:min val="0"/>
        </c:scaling>
        <c:delete val="0"/>
        <c:axPos val="l"/>
        <c:majorGridlines>
          <c:spPr>
            <a:ln w="9525"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50549456"/>
        <c:crosses val="autoZero"/>
        <c:crossBetween val="between"/>
        <c:majorUnit val="50"/>
      </c:valAx>
    </c:plotArea>
    <c:legend>
      <c:legendPos val="b"/>
      <c:layout>
        <c:manualLayout>
          <c:xMode val="edge"/>
          <c:yMode val="edge"/>
          <c:x val="8.1599999999999992E-2"/>
          <c:y val="0.85282083333333336"/>
          <c:w val="0.84799477124183009"/>
          <c:h val="0.12090972222222222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'6'!$C$32:$N$32</c:f>
              <c:numCache>
                <c:formatCode>0</c:formatCode>
                <c:ptCount val="12"/>
                <c:pt idx="0">
                  <c:v>11.138634453604688</c:v>
                </c:pt>
                <c:pt idx="1">
                  <c:v>14.776985865262521</c:v>
                </c:pt>
                <c:pt idx="2">
                  <c:v>13.193216461412435</c:v>
                </c:pt>
                <c:pt idx="3">
                  <c:v>11.999825424098216</c:v>
                </c:pt>
                <c:pt idx="4">
                  <c:v>13.39019077357352</c:v>
                </c:pt>
                <c:pt idx="5">
                  <c:v>18.742702651966699</c:v>
                </c:pt>
                <c:pt idx="6">
                  <c:v>14.125850721338947</c:v>
                </c:pt>
                <c:pt idx="7">
                  <c:v>12.358026901329639</c:v>
                </c:pt>
                <c:pt idx="8">
                  <c:v>11.537016900583724</c:v>
                </c:pt>
                <c:pt idx="9">
                  <c:v>14.146407540137673</c:v>
                </c:pt>
                <c:pt idx="10">
                  <c:v>9.4289269959788466</c:v>
                </c:pt>
                <c:pt idx="11">
                  <c:v>8.7110991552796424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FB-42BD-AFD0-AB80B60BC987}"/>
            </c:ext>
          </c:extLst>
        </c:ser>
        <c:ser>
          <c:idx val="1"/>
          <c:order val="1"/>
          <c:tx>
            <c:strRef>
              <c:f>'6'!$B$33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'6'!$C$33:$N$33</c:f>
              <c:numCache>
                <c:formatCode>0</c:formatCode>
                <c:ptCount val="12"/>
                <c:pt idx="0">
                  <c:v>5.705646820423552</c:v>
                </c:pt>
                <c:pt idx="1">
                  <c:v>5.2548062105848174</c:v>
                </c:pt>
                <c:pt idx="2">
                  <c:v>7.0593773318743498</c:v>
                </c:pt>
                <c:pt idx="3">
                  <c:v>8.7243204722399081</c:v>
                </c:pt>
                <c:pt idx="4">
                  <c:v>8.1458053898944893</c:v>
                </c:pt>
                <c:pt idx="5">
                  <c:v>7.5125341315125853</c:v>
                </c:pt>
                <c:pt idx="6">
                  <c:v>7.3676947029022211</c:v>
                </c:pt>
                <c:pt idx="7">
                  <c:v>7.094734365442644</c:v>
                </c:pt>
                <c:pt idx="8">
                  <c:v>7.1372166639293884</c:v>
                </c:pt>
                <c:pt idx="9">
                  <c:v>8.3210123532674807</c:v>
                </c:pt>
                <c:pt idx="10">
                  <c:v>8.122631343150287</c:v>
                </c:pt>
                <c:pt idx="11">
                  <c:v>9.0432172464088136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FB-42BD-AFD0-AB80B60BC987}"/>
            </c:ext>
          </c:extLst>
        </c:ser>
        <c:ser>
          <c:idx val="2"/>
          <c:order val="2"/>
          <c:tx>
            <c:strRef>
              <c:f>'6'!$B$34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'6'!$C$34:$N$34</c:f>
              <c:numCache>
                <c:formatCode>0</c:formatCode>
                <c:ptCount val="12"/>
                <c:pt idx="0">
                  <c:v>16.507364143343807</c:v>
                </c:pt>
                <c:pt idx="1">
                  <c:v>14.962154529778338</c:v>
                </c:pt>
                <c:pt idx="2">
                  <c:v>13.789401091841286</c:v>
                </c:pt>
                <c:pt idx="3">
                  <c:v>16.841629806362963</c:v>
                </c:pt>
                <c:pt idx="4">
                  <c:v>17.937007111505824</c:v>
                </c:pt>
                <c:pt idx="5">
                  <c:v>15.979554760784314</c:v>
                </c:pt>
                <c:pt idx="6">
                  <c:v>16.269389726085688</c:v>
                </c:pt>
                <c:pt idx="7">
                  <c:v>15.86688904944133</c:v>
                </c:pt>
                <c:pt idx="8">
                  <c:v>15.112921821831494</c:v>
                </c:pt>
                <c:pt idx="9">
                  <c:v>14.581050821225622</c:v>
                </c:pt>
                <c:pt idx="10">
                  <c:v>15.443369024223061</c:v>
                </c:pt>
                <c:pt idx="11">
                  <c:v>15.822080683611544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FFB-42BD-AFD0-AB80B60BC987}"/>
            </c:ext>
          </c:extLst>
        </c:ser>
        <c:ser>
          <c:idx val="3"/>
          <c:order val="3"/>
          <c:tx>
            <c:strRef>
              <c:f>'6'!$B$35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'6'!$C$35:$N$35</c:f>
              <c:numCache>
                <c:formatCode>0</c:formatCode>
                <c:ptCount val="12"/>
                <c:pt idx="0">
                  <c:v>1.3654321121396307</c:v>
                </c:pt>
                <c:pt idx="1">
                  <c:v>1.2050039836848083</c:v>
                </c:pt>
                <c:pt idx="2">
                  <c:v>1.2122320595594138</c:v>
                </c:pt>
                <c:pt idx="3">
                  <c:v>1.0601239309112234</c:v>
                </c:pt>
                <c:pt idx="4">
                  <c:v>0.69892034863002728</c:v>
                </c:pt>
                <c:pt idx="5">
                  <c:v>0.60147639081835191</c:v>
                </c:pt>
                <c:pt idx="6">
                  <c:v>0.57081267717923423</c:v>
                </c:pt>
                <c:pt idx="7">
                  <c:v>0.52903601392914312</c:v>
                </c:pt>
                <c:pt idx="8">
                  <c:v>0.45277182353294299</c:v>
                </c:pt>
                <c:pt idx="9">
                  <c:v>0.41526671368266183</c:v>
                </c:pt>
                <c:pt idx="10">
                  <c:v>0.22637101722986822</c:v>
                </c:pt>
                <c:pt idx="11">
                  <c:v>0.38895397013198341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FFB-42BD-AFD0-AB80B60BC987}"/>
            </c:ext>
          </c:extLst>
        </c:ser>
        <c:ser>
          <c:idx val="4"/>
          <c:order val="4"/>
          <c:tx>
            <c:strRef>
              <c:f>'6'!$B$36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'6'!$C$36:$N$36</c:f>
              <c:numCache>
                <c:formatCode>0</c:formatCode>
                <c:ptCount val="12"/>
                <c:pt idx="0">
                  <c:v>25.294815047247916</c:v>
                </c:pt>
                <c:pt idx="1">
                  <c:v>24.942870814509313</c:v>
                </c:pt>
                <c:pt idx="2">
                  <c:v>24.747590915819028</c:v>
                </c:pt>
                <c:pt idx="3">
                  <c:v>26.832266223893424</c:v>
                </c:pt>
                <c:pt idx="4">
                  <c:v>24.229240775267741</c:v>
                </c:pt>
                <c:pt idx="5">
                  <c:v>25.600728056223055</c:v>
                </c:pt>
                <c:pt idx="6">
                  <c:v>30.198802883428638</c:v>
                </c:pt>
                <c:pt idx="7">
                  <c:v>32.021494032489187</c:v>
                </c:pt>
                <c:pt idx="8">
                  <c:v>35.394873950950455</c:v>
                </c:pt>
                <c:pt idx="9">
                  <c:v>34.08569188407003</c:v>
                </c:pt>
                <c:pt idx="10">
                  <c:v>37.751044626364894</c:v>
                </c:pt>
                <c:pt idx="11">
                  <c:v>38.529603621915896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FFB-42BD-AFD0-AB80B60BC987}"/>
            </c:ext>
          </c:extLst>
        </c:ser>
        <c:ser>
          <c:idx val="5"/>
          <c:order val="5"/>
          <c:tx>
            <c:strRef>
              <c:f>'6'!$B$37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'6'!$C$37:$N$37</c:f>
              <c:numCache>
                <c:formatCode>0</c:formatCode>
                <c:ptCount val="12"/>
                <c:pt idx="0">
                  <c:v>9.1446103818023712</c:v>
                </c:pt>
                <c:pt idx="1">
                  <c:v>8.9982429365146075</c:v>
                </c:pt>
                <c:pt idx="2">
                  <c:v>9.2150347521841347</c:v>
                </c:pt>
                <c:pt idx="3">
                  <c:v>5.2628437121332601</c:v>
                </c:pt>
                <c:pt idx="4">
                  <c:v>5.9108285084600487</c:v>
                </c:pt>
                <c:pt idx="5">
                  <c:v>5.1154442874603552</c:v>
                </c:pt>
                <c:pt idx="6">
                  <c:v>5.6425539889303069</c:v>
                </c:pt>
                <c:pt idx="7">
                  <c:v>5.6682739251921523</c:v>
                </c:pt>
                <c:pt idx="8">
                  <c:v>5.5500175333476047</c:v>
                </c:pt>
                <c:pt idx="9">
                  <c:v>5.2553004664266654</c:v>
                </c:pt>
                <c:pt idx="10">
                  <c:v>6.5078757545437949</c:v>
                </c:pt>
                <c:pt idx="11">
                  <c:v>6.2674133008874504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FB-42BD-AFD0-AB80B60BC987}"/>
            </c:ext>
          </c:extLst>
        </c:ser>
        <c:ser>
          <c:idx val="6"/>
          <c:order val="6"/>
          <c:tx>
            <c:strRef>
              <c:f>'6'!$B$38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'6'!$C$38:$N$38</c:f>
              <c:numCache>
                <c:formatCode>0</c:formatCode>
                <c:ptCount val="12"/>
                <c:pt idx="0">
                  <c:v>3.9929049282716953</c:v>
                </c:pt>
                <c:pt idx="1">
                  <c:v>3.5659782165847149</c:v>
                </c:pt>
                <c:pt idx="2">
                  <c:v>3.3661090283599377</c:v>
                </c:pt>
                <c:pt idx="3">
                  <c:v>2.2491501662496174</c:v>
                </c:pt>
                <c:pt idx="4">
                  <c:v>2.3241708365355818</c:v>
                </c:pt>
                <c:pt idx="5">
                  <c:v>2.449238091596452</c:v>
                </c:pt>
                <c:pt idx="6">
                  <c:v>2.6372093292145826</c:v>
                </c:pt>
                <c:pt idx="7">
                  <c:v>2.7903513595868601</c:v>
                </c:pt>
                <c:pt idx="8">
                  <c:v>3.1015157502347233</c:v>
                </c:pt>
                <c:pt idx="9">
                  <c:v>2.6146775775773379</c:v>
                </c:pt>
                <c:pt idx="10">
                  <c:v>2.0941526753066255</c:v>
                </c:pt>
                <c:pt idx="11">
                  <c:v>1.7656772804165166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AD3-4941-8360-B1D534E5D3DD}"/>
            </c:ext>
          </c:extLst>
        </c:ser>
        <c:ser>
          <c:idx val="7"/>
          <c:order val="7"/>
          <c:tx>
            <c:strRef>
              <c:f>'6'!$B$39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'6'!$C$39:$N$39</c:f>
              <c:numCache>
                <c:formatCode>0</c:formatCode>
                <c:ptCount val="12"/>
                <c:pt idx="0">
                  <c:v>19.819551885976367</c:v>
                </c:pt>
                <c:pt idx="1">
                  <c:v>19.821443111187609</c:v>
                </c:pt>
                <c:pt idx="2">
                  <c:v>19.855531242597234</c:v>
                </c:pt>
                <c:pt idx="3">
                  <c:v>21.094734922271506</c:v>
                </c:pt>
                <c:pt idx="4">
                  <c:v>20.898812563419302</c:v>
                </c:pt>
                <c:pt idx="5">
                  <c:v>18.798656671067324</c:v>
                </c:pt>
                <c:pt idx="6">
                  <c:v>17.947868160950627</c:v>
                </c:pt>
                <c:pt idx="7">
                  <c:v>18.42559052572939</c:v>
                </c:pt>
                <c:pt idx="8">
                  <c:v>17.639268495079406</c:v>
                </c:pt>
                <c:pt idx="9">
                  <c:v>16.657820407577827</c:v>
                </c:pt>
                <c:pt idx="10">
                  <c:v>16.276836532344255</c:v>
                </c:pt>
                <c:pt idx="11">
                  <c:v>16.720573937962424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D3-4941-8360-B1D534E5D3DD}"/>
            </c:ext>
          </c:extLst>
        </c:ser>
        <c:ser>
          <c:idx val="9"/>
          <c:order val="8"/>
          <c:tx>
            <c:strRef>
              <c:f>'6'!$B$40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'6'!$C$40:$N$40</c:f>
              <c:numCache>
                <c:formatCode>0</c:formatCode>
                <c:ptCount val="12"/>
                <c:pt idx="0">
                  <c:v>7.001118621930198</c:v>
                </c:pt>
                <c:pt idx="1">
                  <c:v>5.3185905553569608</c:v>
                </c:pt>
                <c:pt idx="2">
                  <c:v>6.4531187340633371</c:v>
                </c:pt>
                <c:pt idx="3">
                  <c:v>4.8367506114864405</c:v>
                </c:pt>
                <c:pt idx="4">
                  <c:v>5.3449078486493908</c:v>
                </c:pt>
                <c:pt idx="5">
                  <c:v>4.4197572752128451</c:v>
                </c:pt>
                <c:pt idx="6">
                  <c:v>4.5462267091043111</c:v>
                </c:pt>
                <c:pt idx="7">
                  <c:v>2.8364123591407133</c:v>
                </c:pt>
                <c:pt idx="8">
                  <c:v>2.6477709820771658</c:v>
                </c:pt>
                <c:pt idx="9">
                  <c:v>2.4586288228492701</c:v>
                </c:pt>
                <c:pt idx="10">
                  <c:v>2.4290833260497218</c:v>
                </c:pt>
                <c:pt idx="11">
                  <c:v>1.0231477266433671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E2-4F4A-9BBE-C5B78D267224}"/>
            </c:ext>
          </c:extLst>
        </c:ser>
        <c:ser>
          <c:idx val="8"/>
          <c:order val="9"/>
          <c:tx>
            <c:strRef>
              <c:f>'6'!$B$41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'6'!$C$5:$N$6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'6'!$C$41:$N$41</c:f>
              <c:numCache>
                <c:formatCode>0</c:formatCode>
                <c:ptCount val="12"/>
                <c:pt idx="0">
                  <c:v>2.9921605259780208E-2</c:v>
                </c:pt>
                <c:pt idx="1">
                  <c:v>1.1539237765363271</c:v>
                </c:pt>
                <c:pt idx="2">
                  <c:v>1.1083883822888279</c:v>
                </c:pt>
                <c:pt idx="3">
                  <c:v>1.0983547303534547</c:v>
                </c:pt>
                <c:pt idx="4">
                  <c:v>1.1201158440640757</c:v>
                </c:pt>
                <c:pt idx="5">
                  <c:v>0.77990768335802363</c:v>
                </c:pt>
                <c:pt idx="6">
                  <c:v>0.69359110086543296</c:v>
                </c:pt>
                <c:pt idx="7">
                  <c:v>2.4091914677189257</c:v>
                </c:pt>
                <c:pt idx="8">
                  <c:v>1.4266260784330989</c:v>
                </c:pt>
                <c:pt idx="9">
                  <c:v>1.4641434131854349</c:v>
                </c:pt>
                <c:pt idx="10">
                  <c:v>1.7197087048086579</c:v>
                </c:pt>
                <c:pt idx="11">
                  <c:v>1.7282330767423608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AD3-4941-8360-B1D534E5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542928"/>
        <c:axId val="150554352"/>
      </c:barChart>
      <c:catAx>
        <c:axId val="15054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50554352"/>
        <c:crosses val="autoZero"/>
        <c:auto val="0"/>
        <c:lblAlgn val="ctr"/>
        <c:lblOffset val="100"/>
        <c:noMultiLvlLbl val="0"/>
      </c:catAx>
      <c:valAx>
        <c:axId val="150554352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50542928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'7'!$C$32:$N$32</c:f>
              <c:numCache>
                <c:formatCode>0</c:formatCode>
                <c:ptCount val="12"/>
                <c:pt idx="0">
                  <c:v>13.243455464885475</c:v>
                </c:pt>
                <c:pt idx="1">
                  <c:v>17.588287157990081</c:v>
                </c:pt>
                <c:pt idx="2">
                  <c:v>16.147854615456978</c:v>
                </c:pt>
                <c:pt idx="3">
                  <c:v>15.069923446834247</c:v>
                </c:pt>
                <c:pt idx="4">
                  <c:v>16.432776752545582</c:v>
                </c:pt>
                <c:pt idx="5">
                  <c:v>22.232968184051849</c:v>
                </c:pt>
                <c:pt idx="6">
                  <c:v>16.577734545170173</c:v>
                </c:pt>
                <c:pt idx="7">
                  <c:v>14.419785796300047</c:v>
                </c:pt>
                <c:pt idx="8">
                  <c:v>13.1422366019641</c:v>
                </c:pt>
                <c:pt idx="9">
                  <c:v>15.670049439065567</c:v>
                </c:pt>
                <c:pt idx="10">
                  <c:v>10.375951891526199</c:v>
                </c:pt>
                <c:pt idx="11">
                  <c:v>9.4741743366892379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90-44BB-84A0-B0E7FF8F42E3}"/>
            </c:ext>
          </c:extLst>
        </c:ser>
        <c:ser>
          <c:idx val="1"/>
          <c:order val="1"/>
          <c:tx>
            <c:strRef>
              <c:f>'7'!$B$33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'7'!$C$33:$N$33</c:f>
              <c:numCache>
                <c:formatCode>0</c:formatCode>
                <c:ptCount val="12"/>
                <c:pt idx="0">
                  <c:v>5.8417206011835452</c:v>
                </c:pt>
                <c:pt idx="1">
                  <c:v>5.3924551121339643</c:v>
                </c:pt>
                <c:pt idx="2">
                  <c:v>7.3834605986576483</c:v>
                </c:pt>
                <c:pt idx="3">
                  <c:v>9.4538091435359117</c:v>
                </c:pt>
                <c:pt idx="4">
                  <c:v>8.9577594035065857</c:v>
                </c:pt>
                <c:pt idx="5">
                  <c:v>7.9399604437637592</c:v>
                </c:pt>
                <c:pt idx="6">
                  <c:v>7.6392055996191139</c:v>
                </c:pt>
                <c:pt idx="7">
                  <c:v>7.3982060380993069</c:v>
                </c:pt>
                <c:pt idx="8">
                  <c:v>7.5524763916437765</c:v>
                </c:pt>
                <c:pt idx="9">
                  <c:v>8.648095702728483</c:v>
                </c:pt>
                <c:pt idx="10">
                  <c:v>8.214917601413898</c:v>
                </c:pt>
                <c:pt idx="11">
                  <c:v>9.1299990310637344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90-44BB-84A0-B0E7FF8F42E3}"/>
            </c:ext>
          </c:extLst>
        </c:ser>
        <c:ser>
          <c:idx val="2"/>
          <c:order val="2"/>
          <c:tx>
            <c:strRef>
              <c:f>'7'!$B$34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'7'!$C$34:$N$34</c:f>
              <c:numCache>
                <c:formatCode>0</c:formatCode>
                <c:ptCount val="12"/>
                <c:pt idx="0">
                  <c:v>16.982156508483609</c:v>
                </c:pt>
                <c:pt idx="1">
                  <c:v>15.585699664010097</c:v>
                </c:pt>
                <c:pt idx="2">
                  <c:v>13.862417834312291</c:v>
                </c:pt>
                <c:pt idx="3">
                  <c:v>17.919081005659692</c:v>
                </c:pt>
                <c:pt idx="4">
                  <c:v>19.06912095554862</c:v>
                </c:pt>
                <c:pt idx="5">
                  <c:v>16.809556647970293</c:v>
                </c:pt>
                <c:pt idx="6">
                  <c:v>17.331963737990101</c:v>
                </c:pt>
                <c:pt idx="7">
                  <c:v>16.888231642419417</c:v>
                </c:pt>
                <c:pt idx="8">
                  <c:v>16.45460160466417</c:v>
                </c:pt>
                <c:pt idx="9">
                  <c:v>15.965647538438688</c:v>
                </c:pt>
                <c:pt idx="10">
                  <c:v>17.031874151505217</c:v>
                </c:pt>
                <c:pt idx="11">
                  <c:v>17.473445610567779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90-44BB-84A0-B0E7FF8F42E3}"/>
            </c:ext>
          </c:extLst>
        </c:ser>
        <c:ser>
          <c:idx val="3"/>
          <c:order val="3"/>
          <c:tx>
            <c:strRef>
              <c:f>'7'!$B$35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'7'!$C$35:$N$35</c:f>
              <c:numCache>
                <c:formatCode>0</c:formatCode>
                <c:ptCount val="12"/>
                <c:pt idx="0">
                  <c:v>1.7747033580103655</c:v>
                </c:pt>
                <c:pt idx="1">
                  <c:v>1.5452511237847455</c:v>
                </c:pt>
                <c:pt idx="2">
                  <c:v>1.5347057703478943</c:v>
                </c:pt>
                <c:pt idx="3">
                  <c:v>1.3770546301047657</c:v>
                </c:pt>
                <c:pt idx="4">
                  <c:v>0.89209593866139314</c:v>
                </c:pt>
                <c:pt idx="5">
                  <c:v>0.74077253134377741</c:v>
                </c:pt>
                <c:pt idx="6">
                  <c:v>0.68346537719559552</c:v>
                </c:pt>
                <c:pt idx="7">
                  <c:v>0.61919905624198179</c:v>
                </c:pt>
                <c:pt idx="8">
                  <c:v>0.52135353519027794</c:v>
                </c:pt>
                <c:pt idx="9">
                  <c:v>0.46451174011285579</c:v>
                </c:pt>
                <c:pt idx="10">
                  <c:v>0.2472321086757526</c:v>
                </c:pt>
                <c:pt idx="11">
                  <c:v>0.4308888011364912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F90-44BB-84A0-B0E7FF8F42E3}"/>
            </c:ext>
          </c:extLst>
        </c:ser>
        <c:ser>
          <c:idx val="4"/>
          <c:order val="4"/>
          <c:tx>
            <c:strRef>
              <c:f>'7'!$B$36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'7'!$C$36:$N$36</c:f>
              <c:numCache>
                <c:formatCode>0</c:formatCode>
                <c:ptCount val="12"/>
                <c:pt idx="0">
                  <c:v>32.274420476629821</c:v>
                </c:pt>
                <c:pt idx="1">
                  <c:v>31.518982636713211</c:v>
                </c:pt>
                <c:pt idx="2">
                  <c:v>31.044165753753063</c:v>
                </c:pt>
                <c:pt idx="3">
                  <c:v>34.745821378554773</c:v>
                </c:pt>
                <c:pt idx="4">
                  <c:v>31.093536894761247</c:v>
                </c:pt>
                <c:pt idx="5">
                  <c:v>31.650867301499382</c:v>
                </c:pt>
                <c:pt idx="6">
                  <c:v>36.607049298757353</c:v>
                </c:pt>
                <c:pt idx="7">
                  <c:v>38.376086966052384</c:v>
                </c:pt>
                <c:pt idx="8">
                  <c:v>41.585843778790689</c:v>
                </c:pt>
                <c:pt idx="9">
                  <c:v>39.148034227194415</c:v>
                </c:pt>
                <c:pt idx="10">
                  <c:v>42.820870242408212</c:v>
                </c:pt>
                <c:pt idx="11">
                  <c:v>43.577934639377091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0-44BB-84A0-B0E7FF8F42E3}"/>
            </c:ext>
          </c:extLst>
        </c:ser>
        <c:ser>
          <c:idx val="5"/>
          <c:order val="5"/>
          <c:tx>
            <c:strRef>
              <c:f>'7'!$B$37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'7'!$C$37:$N$37</c:f>
              <c:numCache>
                <c:formatCode>0</c:formatCode>
                <c:ptCount val="12"/>
                <c:pt idx="0">
                  <c:v>12.054734244465392</c:v>
                </c:pt>
                <c:pt idx="1">
                  <c:v>11.697643318236778</c:v>
                </c:pt>
                <c:pt idx="2">
                  <c:v>11.803770637800923</c:v>
                </c:pt>
                <c:pt idx="3">
                  <c:v>6.9431153225679179</c:v>
                </c:pt>
                <c:pt idx="4">
                  <c:v>7.728637750052826</c:v>
                </c:pt>
                <c:pt idx="5">
                  <c:v>6.4370561262491135</c:v>
                </c:pt>
                <c:pt idx="6">
                  <c:v>6.8719956882128699</c:v>
                </c:pt>
                <c:pt idx="7">
                  <c:v>6.7958429002931586</c:v>
                </c:pt>
                <c:pt idx="8">
                  <c:v>6.5149143947850456</c:v>
                </c:pt>
                <c:pt idx="9">
                  <c:v>6.022366049397343</c:v>
                </c:pt>
                <c:pt idx="10">
                  <c:v>7.3644695277412326</c:v>
                </c:pt>
                <c:pt idx="11">
                  <c:v>7.070460911304675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F90-44BB-84A0-B0E7FF8F42E3}"/>
            </c:ext>
          </c:extLst>
        </c:ser>
        <c:ser>
          <c:idx val="6"/>
          <c:order val="6"/>
          <c:tx>
            <c:strRef>
              <c:f>'7'!$B$38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'7'!$C$38:$N$38</c:f>
              <c:numCache>
                <c:formatCode>0</c:formatCode>
                <c:ptCount val="12"/>
                <c:pt idx="0">
                  <c:v>5.2654357518022028</c:v>
                </c:pt>
                <c:pt idx="1">
                  <c:v>4.6368409618374979</c:v>
                </c:pt>
                <c:pt idx="2">
                  <c:v>4.308755865981766</c:v>
                </c:pt>
                <c:pt idx="3">
                  <c:v>2.9652265747551758</c:v>
                </c:pt>
                <c:pt idx="4">
                  <c:v>3.0349664827443594</c:v>
                </c:pt>
                <c:pt idx="5">
                  <c:v>3.0800018896739125</c:v>
                </c:pt>
                <c:pt idx="6">
                  <c:v>3.2123987613645864</c:v>
                </c:pt>
                <c:pt idx="7">
                  <c:v>3.3535915415745481</c:v>
                </c:pt>
                <c:pt idx="8">
                  <c:v>3.6540598392950216</c:v>
                </c:pt>
                <c:pt idx="9">
                  <c:v>3.0077503276471131</c:v>
                </c:pt>
                <c:pt idx="10">
                  <c:v>2.3775829185346837</c:v>
                </c:pt>
                <c:pt idx="11">
                  <c:v>1.9958987410950442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F90-44BB-84A0-B0E7FF8F42E3}"/>
            </c:ext>
          </c:extLst>
        </c:ser>
        <c:ser>
          <c:idx val="7"/>
          <c:order val="7"/>
          <c:tx>
            <c:strRef>
              <c:f>'7'!$B$39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'7'!$C$39:$N$39</c:f>
              <c:numCache>
                <c:formatCode>0</c:formatCode>
                <c:ptCount val="12"/>
                <c:pt idx="0">
                  <c:v>5.1018801391506372</c:v>
                </c:pt>
                <c:pt idx="1">
                  <c:v>5.5787090750303987</c:v>
                </c:pt>
                <c:pt idx="2">
                  <c:v>6.1706172218643864</c:v>
                </c:pt>
                <c:pt idx="3">
                  <c:v>5.8008553051718152</c:v>
                </c:pt>
                <c:pt idx="4">
                  <c:v>6.33261009362512</c:v>
                </c:pt>
                <c:pt idx="5">
                  <c:v>6.0623986731431962</c:v>
                </c:pt>
                <c:pt idx="6">
                  <c:v>6.4910693002728355</c:v>
                </c:pt>
                <c:pt idx="7">
                  <c:v>6.2628733282222528</c:v>
                </c:pt>
                <c:pt idx="8">
                  <c:v>5.9120288796882221</c:v>
                </c:pt>
                <c:pt idx="9">
                  <c:v>6.5728059603859084</c:v>
                </c:pt>
                <c:pt idx="10">
                  <c:v>6.8759413577527919</c:v>
                </c:pt>
                <c:pt idx="11">
                  <c:v>7.7383305940547684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F90-44BB-84A0-B0E7FF8F42E3}"/>
            </c:ext>
          </c:extLst>
        </c:ser>
        <c:ser>
          <c:idx val="9"/>
          <c:order val="8"/>
          <c:tx>
            <c:strRef>
              <c:f>'7'!$B$40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'7'!$C$40:$N$40</c:f>
              <c:numCache>
                <c:formatCode>0</c:formatCode>
                <c:ptCount val="12"/>
                <c:pt idx="0">
                  <c:v>7.4269866551420094</c:v>
                </c:pt>
                <c:pt idx="1">
                  <c:v>6.3084474654338445</c:v>
                </c:pt>
                <c:pt idx="2">
                  <c:v>7.6341523903270581</c:v>
                </c:pt>
                <c:pt idx="3">
                  <c:v>5.6078840547471662</c:v>
                </c:pt>
                <c:pt idx="4">
                  <c:v>6.2174972770129546</c:v>
                </c:pt>
                <c:pt idx="5">
                  <c:v>4.7433153027853123</c:v>
                </c:pt>
                <c:pt idx="6">
                  <c:v>4.2474578161102423</c:v>
                </c:pt>
                <c:pt idx="7">
                  <c:v>3.3696251890746258</c:v>
                </c:pt>
                <c:pt idx="8">
                  <c:v>3.0752756691066527</c:v>
                </c:pt>
                <c:pt idx="9">
                  <c:v>2.7891944073227566</c:v>
                </c:pt>
                <c:pt idx="10">
                  <c:v>2.7161994389104307</c:v>
                </c:pt>
                <c:pt idx="11">
                  <c:v>1.112196522527467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90-44BB-84A0-B0E7FF8F42E3}"/>
            </c:ext>
          </c:extLst>
        </c:ser>
        <c:ser>
          <c:idx val="8"/>
          <c:order val="9"/>
          <c:tx>
            <c:strRef>
              <c:f>'7'!$B$41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'7'!$C$5:$N$6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'7'!$C$41:$N$41</c:f>
              <c:numCache>
                <c:formatCode>0</c:formatCode>
                <c:ptCount val="12"/>
                <c:pt idx="0">
                  <c:v>3.4506800246918268E-2</c:v>
                </c:pt>
                <c:pt idx="1">
                  <c:v>0.14768348482937957</c:v>
                </c:pt>
                <c:pt idx="2">
                  <c:v>0.11009931149800695</c:v>
                </c:pt>
                <c:pt idx="3">
                  <c:v>0.1172291380685469</c:v>
                </c:pt>
                <c:pt idx="4">
                  <c:v>0.24099845154130894</c:v>
                </c:pt>
                <c:pt idx="5">
                  <c:v>0.30310289951941188</c:v>
                </c:pt>
                <c:pt idx="6">
                  <c:v>0.33765987530713193</c:v>
                </c:pt>
                <c:pt idx="7">
                  <c:v>2.5165575417222645</c:v>
                </c:pt>
                <c:pt idx="8">
                  <c:v>1.5872093048720477</c:v>
                </c:pt>
                <c:pt idx="9">
                  <c:v>1.7115446077068719</c:v>
                </c:pt>
                <c:pt idx="10">
                  <c:v>1.9749607615315818</c:v>
                </c:pt>
                <c:pt idx="11">
                  <c:v>1.9966708121836974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F90-44BB-84A0-B0E7FF8F4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550544"/>
        <c:axId val="150552176"/>
      </c:barChart>
      <c:catAx>
        <c:axId val="15055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50552176"/>
        <c:crosses val="autoZero"/>
        <c:auto val="0"/>
        <c:lblAlgn val="ctr"/>
        <c:lblOffset val="100"/>
        <c:noMultiLvlLbl val="0"/>
      </c:catAx>
      <c:valAx>
        <c:axId val="150552176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50550544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445770891541798E-2"/>
          <c:y val="5.1400554097404488E-2"/>
          <c:w val="0.87907614379084964"/>
          <c:h val="0.50968958333333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'8'!$B$32</c:f>
              <c:strCache>
                <c:ptCount val="1"/>
                <c:pt idx="0">
                  <c:v>Денежные средства и депозиты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'8'!$C$32:$N$32</c:f>
              <c:numCache>
                <c:formatCode>0</c:formatCode>
                <c:ptCount val="12"/>
                <c:pt idx="0">
                  <c:v>4.5393597891059905</c:v>
                </c:pt>
                <c:pt idx="1">
                  <c:v>5.4223597351848714</c:v>
                </c:pt>
                <c:pt idx="2">
                  <c:v>2.7197810889559508</c:v>
                </c:pt>
                <c:pt idx="3">
                  <c:v>2.4300955931354848</c:v>
                </c:pt>
                <c:pt idx="4">
                  <c:v>3.5420180786205022</c:v>
                </c:pt>
                <c:pt idx="5">
                  <c:v>5.3097668103894984</c:v>
                </c:pt>
                <c:pt idx="6">
                  <c:v>2.9185167426885932</c:v>
                </c:pt>
                <c:pt idx="7">
                  <c:v>2.3010168695755673</c:v>
                </c:pt>
                <c:pt idx="8">
                  <c:v>2.6379990430265581</c:v>
                </c:pt>
                <c:pt idx="9">
                  <c:v>4.2487541997230611</c:v>
                </c:pt>
                <c:pt idx="10">
                  <c:v>2.6097965844573414</c:v>
                </c:pt>
                <c:pt idx="11">
                  <c:v>3.0679424229072971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0B-4596-BF66-48E892E28AF4}"/>
            </c:ext>
          </c:extLst>
        </c:ser>
        <c:ser>
          <c:idx val="1"/>
          <c:order val="1"/>
          <c:tx>
            <c:strRef>
              <c:f>'8'!$B$33</c:f>
              <c:strCache>
                <c:ptCount val="1"/>
                <c:pt idx="0">
                  <c:v>Госуд. и муниц. облигации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'8'!$C$33:$N$33</c:f>
              <c:numCache>
                <c:formatCode>0</c:formatCode>
                <c:ptCount val="12"/>
                <c:pt idx="0">
                  <c:v>5.27901279830993</c:v>
                </c:pt>
                <c:pt idx="1">
                  <c:v>4.7967784586184532</c:v>
                </c:pt>
                <c:pt idx="2">
                  <c:v>5.9105851708773649</c:v>
                </c:pt>
                <c:pt idx="3">
                  <c:v>6.4504486129859302</c:v>
                </c:pt>
                <c:pt idx="4">
                  <c:v>5.5176907940399964</c:v>
                </c:pt>
                <c:pt idx="5">
                  <c:v>5.8675044978956219</c:v>
                </c:pt>
                <c:pt idx="6">
                  <c:v>6.1266435287914023</c:v>
                </c:pt>
                <c:pt idx="7">
                  <c:v>5.6144363229767933</c:v>
                </c:pt>
                <c:pt idx="8">
                  <c:v>4.8608115641248801</c:v>
                </c:pt>
                <c:pt idx="9">
                  <c:v>6.1962626934788867</c:v>
                </c:pt>
                <c:pt idx="10">
                  <c:v>7.4581165735283088</c:v>
                </c:pt>
                <c:pt idx="11">
                  <c:v>8.4014414106149218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0B-4596-BF66-48E892E28AF4}"/>
            </c:ext>
          </c:extLst>
        </c:ser>
        <c:ser>
          <c:idx val="2"/>
          <c:order val="2"/>
          <c:tx>
            <c:strRef>
              <c:f>'8'!$B$34</c:f>
              <c:strCache>
                <c:ptCount val="1"/>
                <c:pt idx="0">
                  <c:v>Облигации резидентов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'8'!$C$34:$N$34</c:f>
              <c:numCache>
                <c:formatCode>0</c:formatCode>
                <c:ptCount val="12"/>
                <c:pt idx="0">
                  <c:v>15.018741020820961</c:v>
                </c:pt>
                <c:pt idx="1">
                  <c:v>12.887303420416121</c:v>
                </c:pt>
                <c:pt idx="2">
                  <c:v>13.530575444331777</c:v>
                </c:pt>
                <c:pt idx="3">
                  <c:v>13.483132192619824</c:v>
                </c:pt>
                <c:pt idx="4">
                  <c:v>14.272606247195727</c:v>
                </c:pt>
                <c:pt idx="5">
                  <c:v>12.785138176583501</c:v>
                </c:pt>
                <c:pt idx="6">
                  <c:v>11.412462284132472</c:v>
                </c:pt>
                <c:pt idx="7">
                  <c:v>10.884903654109364</c:v>
                </c:pt>
                <c:pt idx="8">
                  <c:v>7.6458907132328751</c:v>
                </c:pt>
                <c:pt idx="9">
                  <c:v>5.5866418771725659</c:v>
                </c:pt>
                <c:pt idx="10">
                  <c:v>4.0052076060410426</c:v>
                </c:pt>
                <c:pt idx="11">
                  <c:v>3.609770111614913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B0B-4596-BF66-48E892E28AF4}"/>
            </c:ext>
          </c:extLst>
        </c:ser>
        <c:ser>
          <c:idx val="3"/>
          <c:order val="3"/>
          <c:tx>
            <c:strRef>
              <c:f>'8'!$B$35</c:f>
              <c:strCache>
                <c:ptCount val="1"/>
                <c:pt idx="0">
                  <c:v>Облигации иностранных эмитентов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'8'!$C$35:$N$35</c:f>
              <c:numCache>
                <c:formatCode>0</c:formatCode>
                <c:ptCount val="12"/>
                <c:pt idx="0">
                  <c:v>8.2238268431725395E-2</c:v>
                </c:pt>
                <c:pt idx="1">
                  <c:v>7.2829073903087183E-2</c:v>
                </c:pt>
                <c:pt idx="2">
                  <c:v>6.9145362247319528E-2</c:v>
                </c:pt>
                <c:pt idx="3">
                  <c:v>7.2226755003660922E-2</c:v>
                </c:pt>
                <c:pt idx="4">
                  <c:v>7.3653934848534885E-2</c:v>
                </c:pt>
                <c:pt idx="5">
                  <c:v>6.5369294823423657E-2</c:v>
                </c:pt>
                <c:pt idx="6">
                  <c:v>5.5887614087428851E-2</c:v>
                </c:pt>
                <c:pt idx="7">
                  <c:v>8.9231620095449993E-2</c:v>
                </c:pt>
                <c:pt idx="8">
                  <c:v>0.20307160933516957</c:v>
                </c:pt>
                <c:pt idx="9">
                  <c:v>9.5368579686359645E-2</c:v>
                </c:pt>
                <c:pt idx="10">
                  <c:v>7.6159017772406801E-2</c:v>
                </c:pt>
                <c:pt idx="11">
                  <c:v>7.8834037431719683E-2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B0B-4596-BF66-48E892E28AF4}"/>
            </c:ext>
          </c:extLst>
        </c:ser>
        <c:ser>
          <c:idx val="4"/>
          <c:order val="4"/>
          <c:tx>
            <c:strRef>
              <c:f>'8'!$B$36</c:f>
              <c:strCache>
                <c:ptCount val="1"/>
                <c:pt idx="0">
                  <c:v>Российские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'8'!$C$36:$N$36</c:f>
              <c:numCache>
                <c:formatCode>0</c:formatCode>
                <c:ptCount val="12"/>
                <c:pt idx="0">
                  <c:v>3.4115608268380901</c:v>
                </c:pt>
                <c:pt idx="1">
                  <c:v>3.0608094198672426</c:v>
                </c:pt>
                <c:pt idx="2">
                  <c:v>2.4278460960823613</c:v>
                </c:pt>
                <c:pt idx="3">
                  <c:v>2.1651108849764702</c:v>
                </c:pt>
                <c:pt idx="4">
                  <c:v>2.0110411802548707</c:v>
                </c:pt>
                <c:pt idx="5">
                  <c:v>2.3156422748405969</c:v>
                </c:pt>
                <c:pt idx="6">
                  <c:v>0.9073017543679921</c:v>
                </c:pt>
                <c:pt idx="7">
                  <c:v>1.0245597951928438</c:v>
                </c:pt>
                <c:pt idx="8">
                  <c:v>1.1280176652305509</c:v>
                </c:pt>
                <c:pt idx="9">
                  <c:v>1.2004649564015666</c:v>
                </c:pt>
                <c:pt idx="10">
                  <c:v>1.2453495786225124</c:v>
                </c:pt>
                <c:pt idx="11">
                  <c:v>1.1957682902456304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0B-4596-BF66-48E892E28AF4}"/>
            </c:ext>
          </c:extLst>
        </c:ser>
        <c:ser>
          <c:idx val="5"/>
          <c:order val="5"/>
          <c:tx>
            <c:strRef>
              <c:f>'8'!$B$37</c:f>
              <c:strCache>
                <c:ptCount val="1"/>
                <c:pt idx="0">
                  <c:v>Иностранные акции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'8'!$C$37:$N$37</c:f>
              <c:numCache>
                <c:formatCode>0</c:formatCode>
                <c:ptCount val="12"/>
                <c:pt idx="0">
                  <c:v>2.0458458908449714E-2</c:v>
                </c:pt>
                <c:pt idx="1">
                  <c:v>1.5967926816127812E-2</c:v>
                </c:pt>
                <c:pt idx="2">
                  <c:v>3.8629188866801202E-2</c:v>
                </c:pt>
                <c:pt idx="3">
                  <c:v>2.5308872719148518E-2</c:v>
                </c:pt>
                <c:pt idx="4">
                  <c:v>2.6984366861903333E-2</c:v>
                </c:pt>
                <c:pt idx="5">
                  <c:v>2.8975400002323352E-2</c:v>
                </c:pt>
                <c:pt idx="6">
                  <c:v>2.2889795539239175E-2</c:v>
                </c:pt>
                <c:pt idx="7">
                  <c:v>0.16812911109727691</c:v>
                </c:pt>
                <c:pt idx="8">
                  <c:v>0.20619481314169294</c:v>
                </c:pt>
                <c:pt idx="9">
                  <c:v>0.27240439685218137</c:v>
                </c:pt>
                <c:pt idx="10">
                  <c:v>0.33990205438617072</c:v>
                </c:pt>
                <c:pt idx="11">
                  <c:v>0.3286491534672179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B0B-4596-BF66-48E892E28AF4}"/>
            </c:ext>
          </c:extLst>
        </c:ser>
        <c:ser>
          <c:idx val="6"/>
          <c:order val="6"/>
          <c:tx>
            <c:strRef>
              <c:f>'8'!$B$38</c:f>
              <c:strCache>
                <c:ptCount val="1"/>
                <c:pt idx="0">
                  <c:v>Депозитарные расписки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'8'!$C$38:$N$38</c:f>
              <c:numCache>
                <c:formatCode>0</c:formatCode>
                <c:ptCount val="12"/>
                <c:pt idx="0">
                  <c:v>3.1212941713966713E-3</c:v>
                </c:pt>
                <c:pt idx="1">
                  <c:v>2.6744026597250886E-3</c:v>
                </c:pt>
                <c:pt idx="2">
                  <c:v>2.4667464909185626E-2</c:v>
                </c:pt>
                <c:pt idx="3">
                  <c:v>1.7085353668390466E-2</c:v>
                </c:pt>
                <c:pt idx="4">
                  <c:v>2.3483446768864932E-2</c:v>
                </c:pt>
                <c:pt idx="5">
                  <c:v>2.1626337455169529E-2</c:v>
                </c:pt>
                <c:pt idx="6">
                  <c:v>8.0716823000869034E-3</c:v>
                </c:pt>
                <c:pt idx="7">
                  <c:v>4.2934009112202277E-2</c:v>
                </c:pt>
                <c:pt idx="8">
                  <c:v>4.0973927555107738E-2</c:v>
                </c:pt>
                <c:pt idx="9">
                  <c:v>6.1257498691601762E-2</c:v>
                </c:pt>
                <c:pt idx="10">
                  <c:v>5.3289969132130542E-2</c:v>
                </c:pt>
                <c:pt idx="11">
                  <c:v>6.3124481667747201E-2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0B-4596-BF66-48E892E28AF4}"/>
            </c:ext>
          </c:extLst>
        </c:ser>
        <c:ser>
          <c:idx val="7"/>
          <c:order val="7"/>
          <c:tx>
            <c:strRef>
              <c:f>'8'!$B$39</c:f>
              <c:strCache>
                <c:ptCount val="1"/>
                <c:pt idx="0">
                  <c:v>Паи резидентов (ПИФ)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'8'!$C$39:$N$39</c:f>
              <c:numCache>
                <c:formatCode>0</c:formatCode>
                <c:ptCount val="12"/>
                <c:pt idx="0">
                  <c:v>65.964073324468544</c:v>
                </c:pt>
                <c:pt idx="1">
                  <c:v>67.214247405428011</c:v>
                </c:pt>
                <c:pt idx="2">
                  <c:v>68.365045809570532</c:v>
                </c:pt>
                <c:pt idx="3">
                  <c:v>68.766924839021797</c:v>
                </c:pt>
                <c:pt idx="4">
                  <c:v>68.046368777755035</c:v>
                </c:pt>
                <c:pt idx="5">
                  <c:v>67.816513614942792</c:v>
                </c:pt>
                <c:pt idx="6">
                  <c:v>70.315835154265798</c:v>
                </c:pt>
                <c:pt idx="7">
                  <c:v>77.753851054695176</c:v>
                </c:pt>
                <c:pt idx="8">
                  <c:v>82.461314804372464</c:v>
                </c:pt>
                <c:pt idx="9">
                  <c:v>82.170574422556953</c:v>
                </c:pt>
                <c:pt idx="10">
                  <c:v>83.968753061667329</c:v>
                </c:pt>
                <c:pt idx="11">
                  <c:v>83.146803270103732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B0B-4596-BF66-48E892E28AF4}"/>
            </c:ext>
          </c:extLst>
        </c:ser>
        <c:ser>
          <c:idx val="9"/>
          <c:order val="8"/>
          <c:tx>
            <c:strRef>
              <c:f>'8'!$B$40</c:f>
              <c:strCache>
                <c:ptCount val="1"/>
                <c:pt idx="0">
                  <c:v>Паи нерезидентов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'8'!$C$40:$N$40</c:f>
              <c:numCache>
                <c:formatCode>0</c:formatCode>
                <c:ptCount val="12"/>
                <c:pt idx="0">
                  <c:v>5.6658886394603583</c:v>
                </c:pt>
                <c:pt idx="1">
                  <c:v>2.0248342653439373</c:v>
                </c:pt>
                <c:pt idx="2">
                  <c:v>2.2666569655924338</c:v>
                </c:pt>
                <c:pt idx="3">
                  <c:v>2.4330688199035673</c:v>
                </c:pt>
                <c:pt idx="4">
                  <c:v>2.520529943813747</c:v>
                </c:pt>
                <c:pt idx="5">
                  <c:v>3.1744840473012665</c:v>
                </c:pt>
                <c:pt idx="6">
                  <c:v>5.9118716608231505</c:v>
                </c:pt>
                <c:pt idx="7">
                  <c:v>0.23546479306640866</c:v>
                </c:pt>
                <c:pt idx="8">
                  <c:v>0.27942071124054274</c:v>
                </c:pt>
                <c:pt idx="9">
                  <c:v>0.311258391718228</c:v>
                </c:pt>
                <c:pt idx="10">
                  <c:v>0.36168021336312145</c:v>
                </c:pt>
                <c:pt idx="11">
                  <c:v>0.36460670179345112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B0B-4596-BF66-48E892E28AF4}"/>
            </c:ext>
          </c:extLst>
        </c:ser>
        <c:ser>
          <c:idx val="8"/>
          <c:order val="9"/>
          <c:tx>
            <c:strRef>
              <c:f>'8'!$B$41</c:f>
              <c:strCache>
                <c:ptCount val="1"/>
                <c:pt idx="0">
                  <c:v>Прочее</c:v>
                </c:pt>
              </c:strCache>
            </c:strRef>
          </c:tx>
          <c:invertIfNegative val="0"/>
          <c:cat>
            <c:multiLvlStrRef>
              <c:f>'8'!$C$5:$N$6</c:f>
              <c:multiLvlStrCache>
                <c:ptCount val="12"/>
                <c:lvl>
                  <c:pt idx="0">
                    <c:v>III кв.</c:v>
                  </c:pt>
                  <c:pt idx="1">
                    <c:v>IV кв.</c:v>
                  </c:pt>
                  <c:pt idx="2">
                    <c:v>I кв.</c:v>
                  </c:pt>
                  <c:pt idx="3">
                    <c:v>II кв.</c:v>
                  </c:pt>
                  <c:pt idx="4">
                    <c:v>III кв.</c:v>
                  </c:pt>
                  <c:pt idx="5">
                    <c:v>IV кв.</c:v>
                  </c:pt>
                  <c:pt idx="6">
                    <c:v>I кв.</c:v>
                  </c:pt>
                  <c:pt idx="7">
                    <c:v>II кв.</c:v>
                  </c:pt>
                  <c:pt idx="8">
                    <c:v>III кв.</c:v>
                  </c:pt>
                  <c:pt idx="9">
                    <c:v>IV кв.</c:v>
                  </c:pt>
                  <c:pt idx="10">
                    <c:v>I кв.</c:v>
                  </c:pt>
                  <c:pt idx="11">
                    <c:v>II кв.</c:v>
                  </c:pt>
                </c:lvl>
                <c:lvl>
                  <c:pt idx="0">
                    <c:v>2021</c:v>
                  </c:pt>
                  <c:pt idx="2">
                    <c:v>2022</c:v>
                  </c:pt>
                  <c:pt idx="6">
                    <c:v>2023</c:v>
                  </c:pt>
                  <c:pt idx="10">
                    <c:v>2024</c:v>
                  </c:pt>
                </c:lvl>
              </c:multiLvlStrCache>
            </c:multiLvlStrRef>
          </c:cat>
          <c:val>
            <c:numRef>
              <c:f>'8'!$C$41:$N$41</c:f>
              <c:numCache>
                <c:formatCode>0</c:formatCode>
                <c:ptCount val="12"/>
                <c:pt idx="0">
                  <c:v>1.5545579484555727E-2</c:v>
                </c:pt>
                <c:pt idx="1">
                  <c:v>4.5021958917624181</c:v>
                </c:pt>
                <c:pt idx="2">
                  <c:v>4.6470674085662749</c:v>
                </c:pt>
                <c:pt idx="3">
                  <c:v>4.1565980759657242</c:v>
                </c:pt>
                <c:pt idx="4">
                  <c:v>3.9656232298408187</c:v>
                </c:pt>
                <c:pt idx="5">
                  <c:v>2.6149795457657978</c:v>
                </c:pt>
                <c:pt idx="6">
                  <c:v>2.3205197830038413</c:v>
                </c:pt>
                <c:pt idx="7">
                  <c:v>1.8854727700789082</c:v>
                </c:pt>
                <c:pt idx="8">
                  <c:v>0.53630514874016466</c:v>
                </c:pt>
                <c:pt idx="9">
                  <c:v>-0.14298701628141211</c:v>
                </c:pt>
                <c:pt idx="10">
                  <c:v>-0.1182546589703756</c:v>
                </c:pt>
                <c:pt idx="11">
                  <c:v>-0.2569398798466237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0B0B-4596-BF66-48E892E2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0552720"/>
        <c:axId val="150540752"/>
      </c:barChart>
      <c:catAx>
        <c:axId val="1505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6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50540752"/>
        <c:crosses val="autoZero"/>
        <c:auto val="0"/>
        <c:lblAlgn val="ctr"/>
        <c:lblOffset val="100"/>
        <c:noMultiLvlLbl val="0"/>
      </c:catAx>
      <c:valAx>
        <c:axId val="150540752"/>
        <c:scaling>
          <c:orientation val="minMax"/>
          <c:max val="105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RU"/>
          </a:p>
        </c:txPr>
        <c:crossAx val="150552720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3.3570950468540833E-2"/>
          <c:y val="0.69018750000000006"/>
          <c:w val="0.93950993270088379"/>
          <c:h val="0.29785077510535041"/>
        </c:manualLayout>
      </c:layout>
      <c:overlay val="0"/>
      <c:txPr>
        <a:bodyPr/>
        <a:lstStyle/>
        <a:p>
          <a:pPr>
            <a:defRPr sz="600">
              <a:latin typeface="Arial" panose="020B0604020202020204" pitchFamily="34" charset="0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174414</xdr:colOff>
      <xdr:row>7</xdr:row>
      <xdr:rowOff>118006</xdr:rowOff>
    </xdr:from>
    <xdr:to>
      <xdr:col>18</xdr:col>
      <xdr:colOff>114414</xdr:colOff>
      <xdr:row>21</xdr:row>
      <xdr:rowOff>187006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136314</xdr:colOff>
      <xdr:row>9</xdr:row>
      <xdr:rowOff>79906</xdr:rowOff>
    </xdr:from>
    <xdr:to>
      <xdr:col>13</xdr:col>
      <xdr:colOff>76314</xdr:colOff>
      <xdr:row>23</xdr:row>
      <xdr:rowOff>148906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174414</xdr:colOff>
      <xdr:row>11</xdr:row>
      <xdr:rowOff>60856</xdr:rowOff>
    </xdr:from>
    <xdr:to>
      <xdr:col>21</xdr:col>
      <xdr:colOff>114414</xdr:colOff>
      <xdr:row>25</xdr:row>
      <xdr:rowOff>129856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300037</xdr:colOff>
      <xdr:row>10</xdr:row>
      <xdr:rowOff>100012</xdr:rowOff>
    </xdr:from>
    <xdr:to>
      <xdr:col>11</xdr:col>
      <xdr:colOff>154312</xdr:colOff>
      <xdr:row>24</xdr:row>
      <xdr:rowOff>169012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320675</xdr:colOff>
      <xdr:row>9</xdr:row>
      <xdr:rowOff>81491</xdr:rowOff>
    </xdr:from>
    <xdr:to>
      <xdr:col>11</xdr:col>
      <xdr:colOff>174950</xdr:colOff>
      <xdr:row>23</xdr:row>
      <xdr:rowOff>150491</xdr:rowOff>
    </xdr:to>
    <xdr:graphicFrame macro="">
      <xdr:nvGraphicFramePr>
        <xdr:cNvPr id="3" name="Chart 26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327720</xdr:colOff>
      <xdr:row>27</xdr:row>
      <xdr:rowOff>127375</xdr:rowOff>
    </xdr:from>
    <xdr:to>
      <xdr:col>20</xdr:col>
      <xdr:colOff>362970</xdr:colOff>
      <xdr:row>42</xdr:row>
      <xdr:rowOff>5875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232470</xdr:colOff>
      <xdr:row>28</xdr:row>
      <xdr:rowOff>117850</xdr:rowOff>
    </xdr:from>
    <xdr:to>
      <xdr:col>20</xdr:col>
      <xdr:colOff>267720</xdr:colOff>
      <xdr:row>42</xdr:row>
      <xdr:rowOff>186850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375345</xdr:colOff>
      <xdr:row>29</xdr:row>
      <xdr:rowOff>3550</xdr:rowOff>
    </xdr:from>
    <xdr:to>
      <xdr:col>19</xdr:col>
      <xdr:colOff>410595</xdr:colOff>
      <xdr:row>43</xdr:row>
      <xdr:rowOff>72550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5BA10608-E86D-49B3-9A84-6674E195C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="120" zoomScaleNormal="120" workbookViewId="0">
      <selection activeCell="G5" sqref="G5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.42578125" style="3" customWidth="1"/>
    <col min="8" max="16384" width="9.140625" style="3"/>
  </cols>
  <sheetData>
    <row r="1" spans="1:8" x14ac:dyDescent="0.25">
      <c r="A1" s="14" t="s">
        <v>27</v>
      </c>
      <c r="B1" s="15"/>
      <c r="C1" s="15"/>
      <c r="D1" s="15"/>
      <c r="E1" s="15"/>
    </row>
    <row r="2" spans="1:8" x14ac:dyDescent="0.25">
      <c r="A2" s="15" t="s">
        <v>8</v>
      </c>
      <c r="B2" s="15"/>
      <c r="C2" s="15"/>
      <c r="D2" s="15"/>
      <c r="E2" s="15"/>
    </row>
    <row r="3" spans="1:8" x14ac:dyDescent="0.25">
      <c r="A3" s="15"/>
      <c r="B3" s="26"/>
      <c r="C3" s="15"/>
      <c r="D3" s="15"/>
      <c r="E3" s="15"/>
    </row>
    <row r="4" spans="1:8" x14ac:dyDescent="0.25">
      <c r="A4" s="15"/>
      <c r="B4" s="29"/>
      <c r="C4" s="21">
        <v>2020</v>
      </c>
      <c r="D4" s="22">
        <v>2021</v>
      </c>
      <c r="E4" s="22">
        <v>2022</v>
      </c>
      <c r="F4" s="22">
        <v>2023</v>
      </c>
      <c r="G4" s="22" t="s">
        <v>42</v>
      </c>
      <c r="H4" s="22" t="s">
        <v>43</v>
      </c>
    </row>
    <row r="5" spans="1:8" x14ac:dyDescent="0.25">
      <c r="A5" s="15"/>
      <c r="B5" s="30"/>
      <c r="C5" s="30">
        <f t="shared" ref="C5:D5" si="0">C6+C7</f>
        <v>3.4567550000000002</v>
      </c>
      <c r="D5" s="30">
        <f t="shared" si="0"/>
        <v>4.8296039999999998</v>
      </c>
      <c r="E5" s="30">
        <f t="shared" ref="E5" si="1">E6+E7</f>
        <v>5.2260449999999992</v>
      </c>
      <c r="F5" s="30">
        <f t="shared" ref="F5" si="2">F6+F7</f>
        <v>6.0181119999999995</v>
      </c>
      <c r="G5" s="30">
        <f>G6+G7</f>
        <v>5.9289199999999997</v>
      </c>
      <c r="H5" s="30">
        <f>H6+H7</f>
        <v>5.9321809999999999</v>
      </c>
    </row>
    <row r="6" spans="1:8" x14ac:dyDescent="0.25">
      <c r="A6" s="15"/>
      <c r="B6" s="46" t="s">
        <v>22</v>
      </c>
      <c r="C6" s="30">
        <v>3.055247</v>
      </c>
      <c r="D6" s="19">
        <v>4.3163819999999999</v>
      </c>
      <c r="E6" s="19">
        <v>4.7889989999999996</v>
      </c>
      <c r="F6" s="19">
        <v>5.6657399999999996</v>
      </c>
      <c r="G6" s="19">
        <v>5.6032060000000001</v>
      </c>
      <c r="H6" s="19">
        <v>5.6231299999999997</v>
      </c>
    </row>
    <row r="7" spans="1:8" x14ac:dyDescent="0.25">
      <c r="A7" s="15"/>
      <c r="B7" s="46" t="s">
        <v>23</v>
      </c>
      <c r="C7" s="30">
        <v>0.40150799999999998</v>
      </c>
      <c r="D7" s="19">
        <v>0.51322199999999996</v>
      </c>
      <c r="E7" s="19">
        <v>0.43704599999999999</v>
      </c>
      <c r="F7" s="19">
        <v>0.35237200000000002</v>
      </c>
      <c r="G7" s="19">
        <v>0.325714</v>
      </c>
      <c r="H7" s="19">
        <v>0.30905099999999996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S25" sqref="S25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5" width="6.140625" style="3" customWidth="1"/>
    <col min="6" max="7" width="6" style="3" customWidth="1"/>
    <col min="8" max="16384" width="9.140625" style="3"/>
  </cols>
  <sheetData>
    <row r="1" spans="1:8" x14ac:dyDescent="0.25">
      <c r="A1" s="14" t="s">
        <v>28</v>
      </c>
      <c r="B1" s="15"/>
      <c r="C1" s="15"/>
      <c r="D1" s="15"/>
      <c r="E1" s="15"/>
    </row>
    <row r="2" spans="1:8" x14ac:dyDescent="0.25">
      <c r="A2" s="15" t="s">
        <v>8</v>
      </c>
      <c r="B2" s="15"/>
      <c r="C2" s="15"/>
      <c r="D2" s="15"/>
      <c r="E2" s="15"/>
    </row>
    <row r="3" spans="1:8" x14ac:dyDescent="0.25">
      <c r="A3" s="15"/>
      <c r="B3" s="26"/>
      <c r="C3" s="15"/>
      <c r="D3" s="15"/>
      <c r="E3" s="15"/>
    </row>
    <row r="4" spans="1:8" x14ac:dyDescent="0.25">
      <c r="A4" s="15"/>
      <c r="B4" s="29"/>
      <c r="C4" s="21">
        <v>2020</v>
      </c>
      <c r="D4" s="22">
        <v>2021</v>
      </c>
      <c r="E4" s="22">
        <v>2022</v>
      </c>
      <c r="F4" s="22">
        <v>2023</v>
      </c>
      <c r="G4" s="22" t="s">
        <v>42</v>
      </c>
      <c r="H4" s="22" t="s">
        <v>43</v>
      </c>
    </row>
    <row r="5" spans="1:8" x14ac:dyDescent="0.25">
      <c r="A5" s="15"/>
      <c r="B5" s="30"/>
      <c r="C5" s="45">
        <f t="shared" ref="C5:D5" si="0">C6+C7</f>
        <v>375.62080904655795</v>
      </c>
      <c r="D5" s="45">
        <f t="shared" si="0"/>
        <v>551.08914239696799</v>
      </c>
      <c r="E5" s="45">
        <f t="shared" ref="E5" si="1">E6+E7</f>
        <v>445.84991325617602</v>
      </c>
      <c r="F5" s="45">
        <f t="shared" ref="F5" si="2">F6+F7</f>
        <v>543.03418895169204</v>
      </c>
      <c r="G5" s="45">
        <f>G6+G7</f>
        <v>545.37794017807005</v>
      </c>
      <c r="H5" s="45">
        <f>H6+H7</f>
        <v>525.417855730219</v>
      </c>
    </row>
    <row r="6" spans="1:8" x14ac:dyDescent="0.25">
      <c r="A6" s="15"/>
      <c r="B6" s="46" t="s">
        <v>22</v>
      </c>
      <c r="C6" s="45">
        <v>270.01529947195598</v>
      </c>
      <c r="D6" s="28">
        <v>423.73882215936601</v>
      </c>
      <c r="E6" s="28">
        <v>353.89718218822316</v>
      </c>
      <c r="F6" s="28">
        <v>470.66104830697702</v>
      </c>
      <c r="G6" s="28">
        <v>478.9</v>
      </c>
      <c r="H6" s="28">
        <v>462.83296480320899</v>
      </c>
    </row>
    <row r="7" spans="1:8" x14ac:dyDescent="0.25">
      <c r="A7" s="15"/>
      <c r="B7" s="46" t="s">
        <v>23</v>
      </c>
      <c r="C7" s="45">
        <v>105.605509574602</v>
      </c>
      <c r="D7" s="28">
        <v>127.35032023760201</v>
      </c>
      <c r="E7" s="28">
        <v>91.952731067952882</v>
      </c>
      <c r="F7" s="28">
        <v>72.373140644714994</v>
      </c>
      <c r="G7" s="28">
        <v>66.477940178070043</v>
      </c>
      <c r="H7" s="28">
        <v>62.584890927010001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P8" sqref="P8"/>
    </sheetView>
  </sheetViews>
  <sheetFormatPr defaultColWidth="9.140625" defaultRowHeight="15" x14ac:dyDescent="0.25"/>
  <cols>
    <col min="1" max="1" width="9.140625" style="3"/>
    <col min="2" max="2" width="27.140625" style="3" customWidth="1"/>
    <col min="3" max="4" width="6.140625" style="3" customWidth="1"/>
    <col min="5" max="5" width="5.5703125" style="3" customWidth="1"/>
    <col min="6" max="11" width="5.7109375" style="3" customWidth="1"/>
    <col min="12" max="13" width="6.140625" style="3" customWidth="1"/>
    <col min="14" max="16384" width="9.140625" style="3"/>
  </cols>
  <sheetData>
    <row r="1" spans="1:23" x14ac:dyDescent="0.25">
      <c r="A1" s="14" t="s">
        <v>32</v>
      </c>
      <c r="B1" s="15"/>
      <c r="C1" s="15"/>
      <c r="D1" s="15"/>
    </row>
    <row r="2" spans="1:23" x14ac:dyDescent="0.25">
      <c r="A2" s="15" t="s">
        <v>8</v>
      </c>
      <c r="B2" s="15"/>
      <c r="C2" s="15"/>
      <c r="D2" s="15"/>
    </row>
    <row r="3" spans="1:23" x14ac:dyDescent="0.25">
      <c r="A3" s="15"/>
      <c r="B3" s="15"/>
      <c r="C3" s="15"/>
      <c r="D3" s="15"/>
    </row>
    <row r="4" spans="1:23" x14ac:dyDescent="0.25">
      <c r="A4" s="15"/>
      <c r="B4" s="26"/>
      <c r="C4" s="17">
        <v>2021</v>
      </c>
      <c r="D4" s="17"/>
      <c r="E4" s="17">
        <v>2022</v>
      </c>
      <c r="F4" s="17"/>
      <c r="G4" s="17"/>
      <c r="H4" s="17"/>
      <c r="I4" s="17">
        <v>2023</v>
      </c>
      <c r="J4" s="17"/>
      <c r="K4" s="17"/>
      <c r="L4" s="17"/>
      <c r="M4" s="17">
        <v>2024</v>
      </c>
      <c r="N4" s="17"/>
    </row>
    <row r="5" spans="1:23" x14ac:dyDescent="0.25">
      <c r="A5" s="15"/>
      <c r="B5" s="29"/>
      <c r="C5" s="18" t="s">
        <v>29</v>
      </c>
      <c r="D5" s="18" t="s">
        <v>5</v>
      </c>
      <c r="E5" s="18" t="s">
        <v>30</v>
      </c>
      <c r="F5" s="18" t="s">
        <v>31</v>
      </c>
      <c r="G5" s="18" t="s">
        <v>29</v>
      </c>
      <c r="H5" s="18" t="s">
        <v>5</v>
      </c>
      <c r="I5" s="18" t="s">
        <v>30</v>
      </c>
      <c r="J5" s="18" t="s">
        <v>31</v>
      </c>
      <c r="K5" s="18" t="s">
        <v>29</v>
      </c>
      <c r="L5" s="18" t="s">
        <v>5</v>
      </c>
      <c r="M5" s="18" t="s">
        <v>30</v>
      </c>
      <c r="N5" s="18" t="s">
        <v>31</v>
      </c>
    </row>
    <row r="6" spans="1:23" x14ac:dyDescent="0.25">
      <c r="A6" s="15"/>
      <c r="B6" s="30" t="s">
        <v>35</v>
      </c>
      <c r="C6" s="45">
        <v>26.09260492364001</v>
      </c>
      <c r="D6" s="45">
        <v>68.272223151169996</v>
      </c>
      <c r="E6" s="45">
        <v>48.070839971290006</v>
      </c>
      <c r="F6" s="45">
        <v>-4.4940518432100065</v>
      </c>
      <c r="G6" s="45">
        <v>-3.7656396295400048</v>
      </c>
      <c r="H6" s="45">
        <v>26.066810872580021</v>
      </c>
      <c r="I6" s="45">
        <v>-6.6417373552399868</v>
      </c>
      <c r="J6" s="45">
        <v>5.7935526498372196</v>
      </c>
      <c r="K6" s="45">
        <v>1.6664198147397002</v>
      </c>
      <c r="L6" s="45">
        <v>7.2006112816016694</v>
      </c>
      <c r="M6" s="45">
        <v>-15.400162498769999</v>
      </c>
      <c r="N6" s="45">
        <v>5.8298407782684203</v>
      </c>
      <c r="O6" s="47"/>
      <c r="P6" s="47"/>
      <c r="Q6" s="47"/>
      <c r="R6" s="47"/>
      <c r="S6" s="47"/>
      <c r="T6" s="47"/>
      <c r="U6" s="47"/>
      <c r="V6" s="47"/>
      <c r="W6" s="47"/>
    </row>
    <row r="7" spans="1:23" x14ac:dyDescent="0.25">
      <c r="A7" s="15"/>
      <c r="B7" s="46" t="s">
        <v>22</v>
      </c>
      <c r="C7" s="45">
        <v>23.115717966359991</v>
      </c>
      <c r="D7" s="45">
        <v>61.450543689439996</v>
      </c>
      <c r="E7" s="45">
        <v>50.009856778100009</v>
      </c>
      <c r="F7" s="45">
        <v>0.70941513194000438</v>
      </c>
      <c r="G7" s="45">
        <v>1.9287998775300006</v>
      </c>
      <c r="H7" s="45">
        <v>30.869163986090005</v>
      </c>
      <c r="I7" s="45">
        <v>-0.21951387217999649</v>
      </c>
      <c r="J7" s="45">
        <v>9.8021420791472256</v>
      </c>
      <c r="K7" s="45">
        <v>8.9038420744197051</v>
      </c>
      <c r="L7" s="45">
        <v>14.681968131781639</v>
      </c>
      <c r="M7" s="45">
        <v>-6.3608925046599998</v>
      </c>
      <c r="N7" s="45">
        <v>8.22454564489842</v>
      </c>
      <c r="O7" s="47"/>
      <c r="P7" s="47"/>
      <c r="Q7" s="47"/>
      <c r="R7" s="47"/>
      <c r="S7" s="47"/>
      <c r="T7" s="47"/>
      <c r="U7" s="47"/>
      <c r="V7" s="47"/>
      <c r="W7" s="47"/>
    </row>
    <row r="8" spans="1:23" x14ac:dyDescent="0.25">
      <c r="A8" s="15"/>
      <c r="B8" s="46" t="s">
        <v>23</v>
      </c>
      <c r="C8" s="45">
        <v>2.976886957279997</v>
      </c>
      <c r="D8" s="45">
        <v>6.8216794617299934</v>
      </c>
      <c r="E8" s="45">
        <v>-1.9390168068099995</v>
      </c>
      <c r="F8" s="45">
        <v>-5.2034669751499996</v>
      </c>
      <c r="G8" s="45">
        <v>-5.6944395070699985</v>
      </c>
      <c r="H8" s="45">
        <v>-4.8023531135100015</v>
      </c>
      <c r="I8" s="45">
        <v>-6.4222234830599998</v>
      </c>
      <c r="J8" s="45">
        <v>-4.0085894293100006</v>
      </c>
      <c r="K8" s="45">
        <v>-7.2374222596800024</v>
      </c>
      <c r="L8" s="45">
        <v>-7.4813568501800001</v>
      </c>
      <c r="M8" s="45">
        <v>-9.039269994109997</v>
      </c>
      <c r="N8" s="45">
        <v>-2.3947048666300002</v>
      </c>
      <c r="O8" s="47"/>
      <c r="P8" s="47"/>
      <c r="Q8" s="47"/>
      <c r="R8" s="47"/>
      <c r="S8" s="47"/>
      <c r="T8" s="47"/>
      <c r="U8" s="47"/>
      <c r="V8" s="47"/>
      <c r="W8" s="47"/>
    </row>
    <row r="10" spans="1:23" x14ac:dyDescent="0.25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4" spans="1:23" x14ac:dyDescent="0.25">
      <c r="E14" s="48"/>
      <c r="F14" s="48"/>
      <c r="I14" s="48"/>
      <c r="J14" s="48"/>
    </row>
    <row r="15" spans="1:23" x14ac:dyDescent="0.25">
      <c r="E15" s="48"/>
      <c r="F15" s="48"/>
      <c r="I15" s="48"/>
      <c r="J15" s="48"/>
    </row>
    <row r="16" spans="1:23" x14ac:dyDescent="0.25">
      <c r="E16" s="48"/>
      <c r="F16" s="48"/>
      <c r="I16" s="48"/>
      <c r="J16" s="48"/>
    </row>
    <row r="17" spans="5:10" x14ac:dyDescent="0.25">
      <c r="E17" s="48"/>
      <c r="F17" s="48"/>
      <c r="I17" s="48"/>
      <c r="J17" s="48"/>
    </row>
    <row r="18" spans="5:10" x14ac:dyDescent="0.25">
      <c r="E18" s="48"/>
      <c r="F18" s="48"/>
      <c r="I18" s="48"/>
      <c r="J18" s="48"/>
    </row>
    <row r="19" spans="5:10" x14ac:dyDescent="0.25">
      <c r="E19" s="48"/>
      <c r="F19" s="48"/>
      <c r="I19" s="48"/>
      <c r="J19" s="48"/>
    </row>
    <row r="20" spans="5:10" x14ac:dyDescent="0.25">
      <c r="E20" s="48"/>
      <c r="F20" s="48"/>
      <c r="I20" s="48"/>
      <c r="J20" s="48"/>
    </row>
    <row r="21" spans="5:10" x14ac:dyDescent="0.25">
      <c r="E21" s="48"/>
      <c r="F21" s="48"/>
      <c r="I21" s="48"/>
      <c r="J21" s="48"/>
    </row>
    <row r="22" spans="5:10" x14ac:dyDescent="0.25">
      <c r="E22" s="48"/>
      <c r="F22" s="48"/>
      <c r="I22" s="48"/>
      <c r="J22" s="48"/>
    </row>
    <row r="23" spans="5:10" x14ac:dyDescent="0.25">
      <c r="E23" s="48"/>
      <c r="F23" s="48"/>
      <c r="I23" s="48"/>
      <c r="J23" s="48"/>
    </row>
    <row r="24" spans="5:10" x14ac:dyDescent="0.25">
      <c r="E24" s="48"/>
      <c r="F24" s="48"/>
      <c r="I24" s="48"/>
      <c r="J24" s="48"/>
    </row>
    <row r="25" spans="5:10" x14ac:dyDescent="0.25">
      <c r="E25" s="48"/>
      <c r="F25" s="48"/>
      <c r="I25" s="48"/>
      <c r="J25" s="48"/>
    </row>
    <row r="26" spans="5:10" x14ac:dyDescent="0.25">
      <c r="E26" s="48"/>
      <c r="F26" s="48"/>
      <c r="I26" s="48"/>
      <c r="J26" s="4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zoomScaleNormal="100" workbookViewId="0">
      <selection activeCell="C5" sqref="C5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4" width="6.7109375" style="3" customWidth="1"/>
    <col min="5" max="11" width="6.7109375" style="5" customWidth="1"/>
    <col min="12" max="13" width="6.85546875" style="5" customWidth="1"/>
    <col min="14" max="15" width="8.42578125" style="5" customWidth="1"/>
    <col min="16" max="17" width="9.140625" style="5" customWidth="1"/>
    <col min="18" max="16384" width="9.140625" style="3"/>
  </cols>
  <sheetData>
    <row r="1" spans="1:17" s="4" customFormat="1" x14ac:dyDescent="0.25">
      <c r="A1" s="14" t="s">
        <v>33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7"/>
      <c r="M1" s="7"/>
      <c r="N1" s="8"/>
      <c r="O1" s="8"/>
      <c r="P1" s="8"/>
      <c r="Q1" s="8"/>
    </row>
    <row r="2" spans="1:17" s="4" customFormat="1" x14ac:dyDescent="0.25">
      <c r="A2" s="15" t="s">
        <v>21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7"/>
      <c r="M2" s="7"/>
      <c r="N2" s="8"/>
      <c r="O2" s="8"/>
      <c r="P2" s="8"/>
      <c r="Q2" s="8"/>
    </row>
    <row r="3" spans="1:17" s="4" customFormat="1" x14ac:dyDescent="0.25">
      <c r="A3" s="35"/>
      <c r="B3" s="36"/>
      <c r="C3" s="37"/>
      <c r="D3" s="37"/>
      <c r="E3" s="37"/>
      <c r="F3" s="37"/>
      <c r="G3" s="37"/>
      <c r="H3" s="37"/>
      <c r="I3" s="37"/>
      <c r="J3" s="37"/>
      <c r="K3" s="37"/>
      <c r="L3" s="7"/>
      <c r="M3" s="7"/>
      <c r="N3" s="8"/>
      <c r="O3" s="8"/>
      <c r="P3" s="8"/>
      <c r="Q3" s="8"/>
    </row>
    <row r="4" spans="1:17" s="4" customFormat="1" x14ac:dyDescent="0.25">
      <c r="A4" s="35"/>
      <c r="B4" s="29"/>
      <c r="C4" s="17">
        <v>2021</v>
      </c>
      <c r="D4" s="17"/>
      <c r="E4" s="17">
        <v>2022</v>
      </c>
      <c r="F4" s="17"/>
      <c r="G4" s="17"/>
      <c r="H4" s="17"/>
      <c r="I4" s="17">
        <v>2023</v>
      </c>
      <c r="J4" s="17"/>
      <c r="K4" s="17"/>
      <c r="L4" s="17"/>
      <c r="M4" s="17">
        <v>2024</v>
      </c>
      <c r="N4" s="17"/>
      <c r="O4" s="8"/>
      <c r="P4" s="8"/>
      <c r="Q4" s="8"/>
    </row>
    <row r="5" spans="1:17" s="4" customFormat="1" x14ac:dyDescent="0.25">
      <c r="A5" s="35"/>
      <c r="B5" s="34"/>
      <c r="C5" s="18" t="s">
        <v>29</v>
      </c>
      <c r="D5" s="18" t="s">
        <v>5</v>
      </c>
      <c r="E5" s="18" t="s">
        <v>30</v>
      </c>
      <c r="F5" s="18" t="s">
        <v>31</v>
      </c>
      <c r="G5" s="18" t="s">
        <v>29</v>
      </c>
      <c r="H5" s="18" t="s">
        <v>5</v>
      </c>
      <c r="I5" s="18" t="s">
        <v>30</v>
      </c>
      <c r="J5" s="18" t="s">
        <v>31</v>
      </c>
      <c r="K5" s="18" t="s">
        <v>29</v>
      </c>
      <c r="L5" s="18" t="s">
        <v>5</v>
      </c>
      <c r="M5" s="18" t="s">
        <v>30</v>
      </c>
      <c r="N5" s="18" t="s">
        <v>31</v>
      </c>
      <c r="O5" s="8"/>
      <c r="P5" s="8"/>
      <c r="Q5" s="8"/>
    </row>
    <row r="6" spans="1:17" s="1" customFormat="1" x14ac:dyDescent="0.25">
      <c r="A6" s="16"/>
      <c r="B6" s="38" t="s">
        <v>22</v>
      </c>
      <c r="C6" s="39">
        <v>15.326210780557586</v>
      </c>
      <c r="D6" s="39">
        <v>16.550950243529748</v>
      </c>
      <c r="E6" s="39">
        <v>45.875763079010127</v>
      </c>
      <c r="F6" s="39">
        <v>71.294709319054704</v>
      </c>
      <c r="G6" s="39">
        <v>57.209298825200001</v>
      </c>
      <c r="H6" s="39">
        <v>39.065288393548606</v>
      </c>
      <c r="I6" s="39">
        <v>38.705881394800002</v>
      </c>
      <c r="J6" s="39">
        <v>26.044699229654121</v>
      </c>
      <c r="K6" s="39">
        <v>40.829696018888143</v>
      </c>
      <c r="L6" s="39">
        <v>32.514230567199995</v>
      </c>
      <c r="M6" s="39">
        <v>142.41685945633313</v>
      </c>
      <c r="N6" s="39">
        <v>83.438901097405832</v>
      </c>
      <c r="O6" s="6"/>
      <c r="P6" s="6"/>
      <c r="Q6" s="6"/>
    </row>
    <row r="7" spans="1:17" s="1" customFormat="1" x14ac:dyDescent="0.25">
      <c r="A7" s="16"/>
      <c r="B7" s="38" t="s">
        <v>41</v>
      </c>
      <c r="C7" s="39">
        <v>54.143316301302121</v>
      </c>
      <c r="D7" s="39">
        <v>39.05003625815808</v>
      </c>
      <c r="E7" s="39">
        <v>89.340006839307364</v>
      </c>
      <c r="F7" s="39">
        <v>280.80556936847341</v>
      </c>
      <c r="G7" s="39">
        <v>298.22144288570001</v>
      </c>
      <c r="H7" s="39">
        <v>327.72536687631026</v>
      </c>
      <c r="I7" s="39">
        <v>255.7992119239</v>
      </c>
      <c r="J7" s="39">
        <v>177.31236597569693</v>
      </c>
      <c r="K7" s="39">
        <v>232.74341856657009</v>
      </c>
      <c r="L7" s="39">
        <v>217</v>
      </c>
      <c r="M7" s="39">
        <v>328.20217319723412</v>
      </c>
      <c r="N7" s="39">
        <v>222.35857962384719</v>
      </c>
      <c r="O7" s="6"/>
      <c r="P7" s="6"/>
      <c r="Q7" s="6"/>
    </row>
    <row r="8" spans="1:17" s="1" customFormat="1" x14ac:dyDescent="0.25">
      <c r="A8" s="16"/>
      <c r="B8" s="40" t="s">
        <v>24</v>
      </c>
      <c r="C8" s="28">
        <v>20.13528518371983</v>
      </c>
      <c r="D8" s="28">
        <v>20.765081397830684</v>
      </c>
      <c r="E8" s="28">
        <v>48.733741212640311</v>
      </c>
      <c r="F8" s="28">
        <v>88.250173907544422</v>
      </c>
      <c r="G8" s="28">
        <v>77.1354407571</v>
      </c>
      <c r="H8" s="28">
        <v>57</v>
      </c>
      <c r="I8" s="28">
        <v>53.154896065700001</v>
      </c>
      <c r="J8" s="28">
        <v>32.128175791827893</v>
      </c>
      <c r="K8" s="28">
        <v>51.975537136879382</v>
      </c>
      <c r="L8" s="28">
        <v>41</v>
      </c>
      <c r="M8" s="28">
        <v>157.44344312411943</v>
      </c>
      <c r="N8" s="28">
        <v>95.339462781641515</v>
      </c>
      <c r="O8" s="6"/>
      <c r="P8" s="6"/>
      <c r="Q8" s="6"/>
    </row>
    <row r="9" spans="1:17" x14ac:dyDescent="0.25">
      <c r="A9" s="13"/>
      <c r="B9" s="32"/>
      <c r="C9" s="13"/>
      <c r="D9" s="13"/>
      <c r="E9" s="15"/>
      <c r="F9" s="15"/>
      <c r="G9" s="15"/>
      <c r="H9" s="15"/>
      <c r="I9" s="15"/>
      <c r="J9" s="15"/>
      <c r="K9" s="33"/>
    </row>
    <row r="10" spans="1:17" x14ac:dyDescent="0.25">
      <c r="A10" s="13"/>
      <c r="B10" s="32"/>
      <c r="C10" s="13"/>
      <c r="D10" s="13"/>
      <c r="E10" s="15"/>
      <c r="F10" s="15"/>
      <c r="G10" s="15"/>
      <c r="H10" s="15"/>
      <c r="I10" s="15"/>
      <c r="J10" s="15"/>
      <c r="K10" s="33"/>
    </row>
    <row r="11" spans="1:17" x14ac:dyDescent="0.25">
      <c r="A11" s="13"/>
      <c r="B11" s="32"/>
      <c r="C11" s="13"/>
      <c r="D11" s="13"/>
      <c r="E11" s="15"/>
      <c r="F11" s="15"/>
      <c r="G11" s="15"/>
      <c r="H11" s="15"/>
      <c r="I11" s="15"/>
      <c r="J11" s="15"/>
      <c r="K11" s="33"/>
    </row>
    <row r="12" spans="1:17" x14ac:dyDescent="0.25">
      <c r="A12" s="13"/>
      <c r="B12" s="32"/>
      <c r="C12" s="13"/>
      <c r="D12" s="13"/>
      <c r="E12" s="15"/>
      <c r="F12" s="15"/>
      <c r="G12" s="15"/>
      <c r="H12" s="15"/>
      <c r="I12" s="15"/>
      <c r="J12" s="15"/>
      <c r="K12" s="15"/>
    </row>
    <row r="13" spans="1:17" x14ac:dyDescent="0.25">
      <c r="A13" s="13"/>
      <c r="B13" s="32"/>
      <c r="C13" s="13"/>
      <c r="D13" s="13"/>
      <c r="E13" s="15"/>
      <c r="F13" s="15"/>
      <c r="G13" s="15"/>
      <c r="H13" s="15"/>
      <c r="I13" s="15"/>
      <c r="J13" s="15"/>
      <c r="K13" s="15"/>
    </row>
    <row r="14" spans="1:17" x14ac:dyDescent="0.25">
      <c r="A14" s="13"/>
      <c r="B14" s="32"/>
      <c r="C14" s="13"/>
      <c r="D14" s="13"/>
      <c r="E14" s="15"/>
      <c r="F14" s="15"/>
      <c r="G14" s="15"/>
      <c r="H14" s="15"/>
      <c r="I14" s="15"/>
      <c r="J14" s="15"/>
      <c r="K14" s="1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Normal="100" workbookViewId="0">
      <selection activeCell="F28" sqref="F28"/>
    </sheetView>
  </sheetViews>
  <sheetFormatPr defaultColWidth="9.140625" defaultRowHeight="15" x14ac:dyDescent="0.25"/>
  <cols>
    <col min="1" max="1" width="9.140625" style="3"/>
    <col min="2" max="2" width="22.42578125" style="2" customWidth="1"/>
    <col min="3" max="4" width="6.7109375" style="3" customWidth="1"/>
    <col min="5" max="11" width="6.7109375" style="5" customWidth="1"/>
    <col min="12" max="13" width="7.42578125" style="5" customWidth="1"/>
    <col min="14" max="15" width="8.42578125" style="5" customWidth="1"/>
    <col min="16" max="17" width="9.140625" style="5" customWidth="1"/>
    <col min="18" max="16384" width="9.140625" style="3"/>
  </cols>
  <sheetData>
    <row r="1" spans="1:18" s="4" customFormat="1" x14ac:dyDescent="0.25">
      <c r="A1" s="14" t="s">
        <v>34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7"/>
      <c r="M1" s="7"/>
      <c r="N1" s="8"/>
      <c r="O1" s="8"/>
      <c r="P1" s="8"/>
      <c r="Q1" s="8"/>
    </row>
    <row r="2" spans="1:18" s="4" customFormat="1" x14ac:dyDescent="0.25">
      <c r="A2" s="15" t="s">
        <v>21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7"/>
      <c r="M2" s="7"/>
      <c r="N2" s="8"/>
      <c r="O2" s="8"/>
      <c r="P2" s="8"/>
      <c r="Q2" s="8"/>
    </row>
    <row r="3" spans="1:18" s="4" customFormat="1" x14ac:dyDescent="0.25">
      <c r="A3" s="35"/>
      <c r="B3" s="36"/>
      <c r="C3" s="37"/>
      <c r="D3" s="37"/>
      <c r="E3" s="37"/>
      <c r="F3" s="37"/>
      <c r="G3" s="37"/>
      <c r="H3" s="37"/>
      <c r="I3" s="37"/>
      <c r="J3" s="37"/>
      <c r="K3" s="37"/>
      <c r="L3" s="7"/>
      <c r="M3" s="7"/>
      <c r="N3" s="8"/>
      <c r="O3" s="8"/>
      <c r="P3" s="8"/>
      <c r="Q3" s="8"/>
    </row>
    <row r="4" spans="1:18" s="4" customFormat="1" x14ac:dyDescent="0.25">
      <c r="A4" s="35"/>
      <c r="B4" s="29"/>
      <c r="C4" s="17">
        <v>2021</v>
      </c>
      <c r="D4" s="17"/>
      <c r="E4" s="17">
        <v>2022</v>
      </c>
      <c r="F4" s="17"/>
      <c r="G4" s="17"/>
      <c r="H4" s="17"/>
      <c r="I4" s="17">
        <v>2023</v>
      </c>
      <c r="J4" s="17"/>
      <c r="K4" s="17"/>
      <c r="L4" s="17"/>
      <c r="M4" s="17">
        <v>2024</v>
      </c>
      <c r="N4" s="17"/>
      <c r="O4" s="8"/>
      <c r="P4" s="8"/>
      <c r="Q4" s="8"/>
    </row>
    <row r="5" spans="1:18" s="4" customFormat="1" x14ac:dyDescent="0.25">
      <c r="A5" s="35"/>
      <c r="B5" s="34"/>
      <c r="C5" s="18" t="s">
        <v>29</v>
      </c>
      <c r="D5" s="18" t="s">
        <v>5</v>
      </c>
      <c r="E5" s="18" t="s">
        <v>30</v>
      </c>
      <c r="F5" s="18" t="s">
        <v>31</v>
      </c>
      <c r="G5" s="18" t="s">
        <v>29</v>
      </c>
      <c r="H5" s="18" t="s">
        <v>5</v>
      </c>
      <c r="I5" s="18" t="s">
        <v>30</v>
      </c>
      <c r="J5" s="18" t="s">
        <v>31</v>
      </c>
      <c r="K5" s="18" t="s">
        <v>29</v>
      </c>
      <c r="L5" s="18" t="s">
        <v>5</v>
      </c>
      <c r="M5" s="18" t="s">
        <v>30</v>
      </c>
      <c r="N5" s="18" t="s">
        <v>31</v>
      </c>
      <c r="O5" s="8"/>
      <c r="P5" s="8"/>
      <c r="Q5" s="8"/>
    </row>
    <row r="6" spans="1:18" s="1" customFormat="1" ht="26.25" x14ac:dyDescent="0.25">
      <c r="A6" s="16"/>
      <c r="B6" s="38" t="s">
        <v>6</v>
      </c>
      <c r="C6" s="39">
        <v>92.136517124213299</v>
      </c>
      <c r="D6" s="39">
        <v>98.169907612293358</v>
      </c>
      <c r="E6" s="39">
        <v>84.356468999919144</v>
      </c>
      <c r="F6" s="39">
        <v>69.946211227819731</v>
      </c>
      <c r="G6" s="39">
        <v>64.633085916360614</v>
      </c>
      <c r="H6" s="39">
        <v>73.897944474037928</v>
      </c>
      <c r="I6" s="39">
        <v>78.208213268150786</v>
      </c>
      <c r="J6" s="39">
        <v>80.376602634078651</v>
      </c>
      <c r="K6" s="39">
        <v>82.319069383286944</v>
      </c>
      <c r="L6" s="39">
        <v>83.071416674075593</v>
      </c>
      <c r="M6" s="39">
        <v>85.460604494735648</v>
      </c>
      <c r="N6" s="39">
        <v>82.309042359712492</v>
      </c>
      <c r="O6" s="6"/>
      <c r="P6" s="6"/>
      <c r="Q6" s="6"/>
    </row>
    <row r="7" spans="1:18" s="1" customFormat="1" ht="26.25" x14ac:dyDescent="0.25">
      <c r="A7" s="16"/>
      <c r="B7" s="40" t="s">
        <v>7</v>
      </c>
      <c r="C7" s="28">
        <v>256.30229317499709</v>
      </c>
      <c r="D7" s="28">
        <v>248.13885655252895</v>
      </c>
      <c r="E7" s="28">
        <v>210.16893920394639</v>
      </c>
      <c r="F7" s="28">
        <v>210.49493256549843</v>
      </c>
      <c r="G7" s="28">
        <v>199.20423976365149</v>
      </c>
      <c r="H7" s="28">
        <v>210.39600194934374</v>
      </c>
      <c r="I7" s="28">
        <v>206.03522833874572</v>
      </c>
      <c r="J7" s="28">
        <v>210.85236050168621</v>
      </c>
      <c r="K7" s="28">
        <v>209.77898141803928</v>
      </c>
      <c r="L7" s="28">
        <v>205.3884549416951</v>
      </c>
      <c r="M7" s="28">
        <v>204</v>
      </c>
      <c r="N7" s="28">
        <v>199.928</v>
      </c>
      <c r="O7" s="6"/>
      <c r="P7" s="6"/>
      <c r="Q7" s="6"/>
      <c r="R7" s="49"/>
    </row>
    <row r="8" spans="1:18" x14ac:dyDescent="0.25">
      <c r="A8" s="13"/>
      <c r="B8" s="32"/>
      <c r="C8" s="13"/>
      <c r="D8" s="13"/>
      <c r="E8" s="15"/>
      <c r="F8" s="15"/>
      <c r="G8" s="15"/>
      <c r="H8" s="15"/>
      <c r="I8" s="15"/>
      <c r="J8" s="15"/>
      <c r="K8" s="33"/>
    </row>
    <row r="9" spans="1:18" x14ac:dyDescent="0.25">
      <c r="A9" s="13"/>
      <c r="B9" s="32"/>
      <c r="C9" s="13"/>
      <c r="D9" s="13"/>
      <c r="E9" s="15"/>
      <c r="F9" s="15"/>
      <c r="G9" s="15"/>
      <c r="H9" s="15"/>
      <c r="I9" s="15"/>
      <c r="J9" s="15"/>
      <c r="K9" s="33"/>
    </row>
    <row r="10" spans="1:18" x14ac:dyDescent="0.25">
      <c r="A10" s="13"/>
      <c r="B10" s="32"/>
      <c r="C10" s="13"/>
      <c r="D10" s="13"/>
      <c r="E10" s="15"/>
      <c r="F10" s="15"/>
      <c r="G10" s="15"/>
      <c r="H10" s="15"/>
      <c r="I10" s="15"/>
      <c r="J10" s="15"/>
      <c r="K10" s="33"/>
    </row>
    <row r="11" spans="1:18" x14ac:dyDescent="0.25">
      <c r="A11" s="13"/>
      <c r="B11" s="32"/>
      <c r="C11" s="13"/>
      <c r="D11" s="13"/>
      <c r="E11" s="15"/>
      <c r="F11" s="15"/>
      <c r="G11" s="15"/>
      <c r="H11" s="15"/>
      <c r="I11" s="15"/>
      <c r="J11" s="15"/>
      <c r="K11" s="15"/>
    </row>
    <row r="12" spans="1:18" x14ac:dyDescent="0.25">
      <c r="A12" s="13"/>
      <c r="B12" s="32"/>
      <c r="C12" s="13"/>
      <c r="D12" s="13"/>
      <c r="E12" s="15"/>
      <c r="F12" s="15"/>
      <c r="G12" s="15"/>
      <c r="H12" s="15"/>
      <c r="I12" s="15"/>
      <c r="J12" s="15"/>
      <c r="K12" s="15"/>
    </row>
    <row r="13" spans="1:18" x14ac:dyDescent="0.25">
      <c r="A13" s="13"/>
      <c r="B13" s="32"/>
      <c r="C13" s="13"/>
      <c r="D13" s="13"/>
      <c r="E13" s="15"/>
      <c r="F13" s="15"/>
      <c r="G13" s="15"/>
      <c r="H13" s="15"/>
      <c r="I13" s="15"/>
      <c r="J13" s="15"/>
      <c r="K13" s="15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opLeftCell="A10" zoomScaleNormal="100" workbookViewId="0">
      <selection activeCell="N7" sqref="N7:N17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1" width="7.42578125" style="3" customWidth="1"/>
    <col min="12" max="13" width="7" style="3" customWidth="1"/>
    <col min="14" max="16384" width="8.85546875" style="3"/>
  </cols>
  <sheetData>
    <row r="1" spans="1:15" x14ac:dyDescent="0.25">
      <c r="A1" s="14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4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5"/>
      <c r="B4" s="26"/>
      <c r="C4" s="15"/>
      <c r="D4" s="15"/>
      <c r="E4" s="15"/>
      <c r="F4" s="15"/>
      <c r="G4" s="15"/>
      <c r="H4" s="15"/>
      <c r="I4" s="15"/>
      <c r="J4" s="15"/>
      <c r="K4" s="15"/>
    </row>
    <row r="5" spans="1:15" x14ac:dyDescent="0.25">
      <c r="A5" s="15"/>
      <c r="B5" s="20"/>
      <c r="C5" s="17">
        <v>2021</v>
      </c>
      <c r="D5" s="17"/>
      <c r="E5" s="17">
        <v>2022</v>
      </c>
      <c r="F5" s="17"/>
      <c r="G5" s="17"/>
      <c r="H5" s="17"/>
      <c r="I5" s="17">
        <v>2023</v>
      </c>
      <c r="J5" s="17"/>
      <c r="K5" s="17"/>
      <c r="L5" s="17"/>
      <c r="M5" s="17">
        <v>2024</v>
      </c>
      <c r="N5" s="17"/>
    </row>
    <row r="6" spans="1:15" x14ac:dyDescent="0.25">
      <c r="A6" s="15"/>
      <c r="B6" s="41" t="s">
        <v>14</v>
      </c>
      <c r="C6" s="18" t="s">
        <v>29</v>
      </c>
      <c r="D6" s="18" t="s">
        <v>5</v>
      </c>
      <c r="E6" s="18" t="s">
        <v>30</v>
      </c>
      <c r="F6" s="18" t="s">
        <v>31</v>
      </c>
      <c r="G6" s="18" t="s">
        <v>29</v>
      </c>
      <c r="H6" s="18" t="s">
        <v>5</v>
      </c>
      <c r="I6" s="18" t="s">
        <v>30</v>
      </c>
      <c r="J6" s="18" t="s">
        <v>31</v>
      </c>
      <c r="K6" s="18" t="s">
        <v>29</v>
      </c>
      <c r="L6" s="18" t="s">
        <v>5</v>
      </c>
      <c r="M6" s="18" t="s">
        <v>30</v>
      </c>
      <c r="N6" s="18" t="s">
        <v>31</v>
      </c>
      <c r="O6" s="10"/>
    </row>
    <row r="7" spans="1:15" x14ac:dyDescent="0.25">
      <c r="A7" s="15"/>
      <c r="B7" s="23" t="s">
        <v>4</v>
      </c>
      <c r="C7" s="31">
        <v>53.704157929044001</v>
      </c>
      <c r="D7" s="31">
        <v>81.445715598356998</v>
      </c>
      <c r="E7" s="31">
        <v>65.103582584188004</v>
      </c>
      <c r="F7" s="31">
        <v>51.081004336183</v>
      </c>
      <c r="G7" s="31">
        <v>52.82793014758149</v>
      </c>
      <c r="H7" s="31">
        <v>83.564323515656525</v>
      </c>
      <c r="I7" s="31">
        <v>66.414057012890652</v>
      </c>
      <c r="J7" s="31">
        <v>62.178042515522002</v>
      </c>
      <c r="K7" s="31">
        <v>59.867588161722949</v>
      </c>
      <c r="L7" s="31">
        <v>76.832065839086383</v>
      </c>
      <c r="M7" s="31">
        <v>51.421163392149708</v>
      </c>
      <c r="N7" s="31">
        <v>45.769670392202997</v>
      </c>
      <c r="O7" s="9"/>
    </row>
    <row r="8" spans="1:15" x14ac:dyDescent="0.25">
      <c r="A8" s="15"/>
      <c r="B8" s="20" t="s">
        <v>20</v>
      </c>
      <c r="C8" s="31">
        <v>27.509382699260001</v>
      </c>
      <c r="D8" s="31">
        <v>28.962702952695</v>
      </c>
      <c r="E8" s="31">
        <v>34.835383506580001</v>
      </c>
      <c r="F8" s="31">
        <v>37.137794603060001</v>
      </c>
      <c r="G8" s="31">
        <v>32.137409048899997</v>
      </c>
      <c r="H8" s="31">
        <v>33.494626908689476</v>
      </c>
      <c r="I8" s="31">
        <v>34.639931123790006</v>
      </c>
      <c r="J8" s="31">
        <v>35.696369536415595</v>
      </c>
      <c r="K8" s="31">
        <v>37.036259159461906</v>
      </c>
      <c r="L8" s="31">
        <v>45.193139470932863</v>
      </c>
      <c r="M8" s="31">
        <v>44.2972093906818</v>
      </c>
      <c r="N8" s="31">
        <v>47.514678145105997</v>
      </c>
      <c r="O8" s="9"/>
    </row>
    <row r="9" spans="1:15" x14ac:dyDescent="0.25">
      <c r="A9" s="15"/>
      <c r="B9" s="20" t="s">
        <v>1</v>
      </c>
      <c r="C9" s="31">
        <v>79.58911791557</v>
      </c>
      <c r="D9" s="31">
        <v>82.466302240679994</v>
      </c>
      <c r="E9" s="31">
        <v>68.045530473550002</v>
      </c>
      <c r="F9" s="31">
        <v>71.691656733569999</v>
      </c>
      <c r="G9" s="31">
        <v>70.766352381880012</v>
      </c>
      <c r="H9" s="31">
        <v>71.244831039680008</v>
      </c>
      <c r="I9" s="31">
        <v>76.492113512210011</v>
      </c>
      <c r="J9" s="31">
        <v>79.832493470222587</v>
      </c>
      <c r="K9" s="31">
        <v>78.42358101286527</v>
      </c>
      <c r="L9" s="31">
        <v>79.19270341398412</v>
      </c>
      <c r="M9" s="31">
        <v>84.221248320037276</v>
      </c>
      <c r="N9" s="31">
        <v>83.132037059736007</v>
      </c>
      <c r="O9" s="9"/>
    </row>
    <row r="10" spans="1:15" x14ac:dyDescent="0.25">
      <c r="A10" s="15"/>
      <c r="B10" s="20" t="s">
        <v>2</v>
      </c>
      <c r="C10" s="31">
        <v>6.58333677231</v>
      </c>
      <c r="D10" s="31">
        <v>6.64157174169</v>
      </c>
      <c r="E10" s="31">
        <v>5.9819112520099997</v>
      </c>
      <c r="F10" s="31">
        <v>4.51274857741</v>
      </c>
      <c r="G10" s="31">
        <v>2.7574301203399996</v>
      </c>
      <c r="H10" s="31">
        <v>2.6816819667199998</v>
      </c>
      <c r="I10" s="31">
        <v>2.6837311559999999</v>
      </c>
      <c r="J10" s="31">
        <v>2.6617860625298797</v>
      </c>
      <c r="K10" s="31">
        <v>2.349511775538013</v>
      </c>
      <c r="L10" s="31">
        <v>2.2553994288600001</v>
      </c>
      <c r="M10" s="31">
        <v>1.2345265870855093</v>
      </c>
      <c r="N10" s="31">
        <v>2.0436336096450001</v>
      </c>
      <c r="O10" s="9"/>
    </row>
    <row r="11" spans="1:15" x14ac:dyDescent="0.25">
      <c r="A11" s="15"/>
      <c r="B11" s="20" t="s">
        <v>13</v>
      </c>
      <c r="C11" s="31">
        <v>102.06592636832001</v>
      </c>
      <c r="D11" s="31">
        <v>116.39879051638</v>
      </c>
      <c r="E11" s="31">
        <v>104.20428680672001</v>
      </c>
      <c r="F11" s="31">
        <v>97.328466510859997</v>
      </c>
      <c r="G11" s="31">
        <v>82.359529371330012</v>
      </c>
      <c r="H11" s="31">
        <v>97.31058792252</v>
      </c>
      <c r="I11" s="31">
        <v>119.19481237065999</v>
      </c>
      <c r="J11" s="31">
        <v>133.54387308829052</v>
      </c>
      <c r="K11" s="31">
        <v>151.11979114376629</v>
      </c>
      <c r="L11" s="31">
        <v>151.69079299626637</v>
      </c>
      <c r="M11" s="31">
        <v>170.16930721515962</v>
      </c>
      <c r="N11" s="31">
        <v>166.08286126137199</v>
      </c>
      <c r="O11" s="9"/>
    </row>
    <row r="12" spans="1:15" x14ac:dyDescent="0.25">
      <c r="A12" s="15"/>
      <c r="B12" s="20" t="s">
        <v>12</v>
      </c>
      <c r="C12" s="31">
        <v>19.891280122440001</v>
      </c>
      <c r="D12" s="31">
        <v>21.07782217638</v>
      </c>
      <c r="E12" s="31">
        <v>17.915806777739999</v>
      </c>
      <c r="F12" s="31">
        <v>16.891454103969998</v>
      </c>
      <c r="G12" s="31">
        <v>13.23138944746</v>
      </c>
      <c r="H12" s="31">
        <v>16.830235909100001</v>
      </c>
      <c r="I12" s="31">
        <v>22.787787897889999</v>
      </c>
      <c r="J12" s="31">
        <v>27.568724679919999</v>
      </c>
      <c r="K12" s="31">
        <v>32.550368568350009</v>
      </c>
      <c r="L12" s="31">
        <v>33.43565098445</v>
      </c>
      <c r="M12" s="31">
        <v>35.708056644429995</v>
      </c>
      <c r="N12" s="31">
        <v>36.358555910249002</v>
      </c>
      <c r="O12" s="9"/>
    </row>
    <row r="13" spans="1:15" x14ac:dyDescent="0.25">
      <c r="A13" s="15"/>
      <c r="B13" s="20" t="s">
        <v>3</v>
      </c>
      <c r="C13" s="31">
        <v>44.090108369159999</v>
      </c>
      <c r="D13" s="31">
        <v>49.595251817565</v>
      </c>
      <c r="E13" s="31">
        <v>45.472745615874999</v>
      </c>
      <c r="F13" s="31">
        <v>22.402937791100001</v>
      </c>
      <c r="G13" s="31">
        <v>23.319819772510002</v>
      </c>
      <c r="H13" s="31">
        <v>22.807203918310002</v>
      </c>
      <c r="I13" s="31">
        <v>26.52901476249</v>
      </c>
      <c r="J13" s="31">
        <v>28.519291948806334</v>
      </c>
      <c r="K13" s="31">
        <v>28.800006694970222</v>
      </c>
      <c r="L13" s="31">
        <v>28.542624005072696</v>
      </c>
      <c r="M13" s="31">
        <v>35.49105244455928</v>
      </c>
      <c r="N13" s="31">
        <v>32.930108575273003</v>
      </c>
      <c r="O13" s="9"/>
    </row>
    <row r="14" spans="1:15" x14ac:dyDescent="0.25">
      <c r="A14" s="15"/>
      <c r="B14" s="20" t="s">
        <v>19</v>
      </c>
      <c r="C14" s="31">
        <v>19.251515772129999</v>
      </c>
      <c r="D14" s="31">
        <v>19.654457973100001</v>
      </c>
      <c r="E14" s="31">
        <v>16.610487499857999</v>
      </c>
      <c r="F14" s="31">
        <v>9.5742100684399993</v>
      </c>
      <c r="G14" s="31">
        <v>9.1694835928600007</v>
      </c>
      <c r="H14" s="31">
        <v>10.919925906820001</v>
      </c>
      <c r="I14" s="31">
        <v>12.399095403209998</v>
      </c>
      <c r="J14" s="31">
        <v>14.039343566323616</v>
      </c>
      <c r="K14" s="31">
        <v>16.094304898067278</v>
      </c>
      <c r="L14" s="31">
        <v>14.20085482610448</v>
      </c>
      <c r="M14" s="31">
        <v>11.420574889483532</v>
      </c>
      <c r="N14" s="31">
        <v>9.2771837058800006</v>
      </c>
      <c r="O14" s="9"/>
    </row>
    <row r="15" spans="1:15" x14ac:dyDescent="0.25">
      <c r="A15" s="15"/>
      <c r="B15" s="20" t="s">
        <v>11</v>
      </c>
      <c r="C15" s="31">
        <v>95.558602717490004</v>
      </c>
      <c r="D15" s="31">
        <v>109.24904666640001</v>
      </c>
      <c r="E15" s="31">
        <v>97.979611096819994</v>
      </c>
      <c r="F15" s="31">
        <v>89.796326859160004</v>
      </c>
      <c r="G15" s="31">
        <v>82.451477274440009</v>
      </c>
      <c r="H15" s="31">
        <v>83.813794461279997</v>
      </c>
      <c r="I15" s="31">
        <v>84.383642643239995</v>
      </c>
      <c r="J15" s="31">
        <v>92.70631632620379</v>
      </c>
      <c r="K15" s="31">
        <v>91.53323348984938</v>
      </c>
      <c r="L15" s="31">
        <v>90.472068661909944</v>
      </c>
      <c r="M15" s="31">
        <v>88.766608458622017</v>
      </c>
      <c r="N15" s="31">
        <v>87.852881050627005</v>
      </c>
      <c r="O15" s="9"/>
    </row>
    <row r="16" spans="1:15" x14ac:dyDescent="0.25">
      <c r="A16" s="15"/>
      <c r="B16" s="23" t="s">
        <v>10</v>
      </c>
      <c r="C16" s="31">
        <v>33.755410658119999</v>
      </c>
      <c r="D16" s="31">
        <v>29.314260547140002</v>
      </c>
      <c r="E16" s="31">
        <v>31.84372436073</v>
      </c>
      <c r="F16" s="31">
        <v>20.58913944383</v>
      </c>
      <c r="G16" s="31">
        <v>21.0871094556</v>
      </c>
      <c r="H16" s="31">
        <v>19.705483977669999</v>
      </c>
      <c r="I16" s="31">
        <v>21.374525740660001</v>
      </c>
      <c r="J16" s="31">
        <v>14.271094379898781</v>
      </c>
      <c r="K16" s="31">
        <v>13.73974434357778</v>
      </c>
      <c r="L16" s="31">
        <v>13.353321757135816</v>
      </c>
      <c r="M16" s="31">
        <v>13.247137310026684</v>
      </c>
      <c r="N16" s="31">
        <v>5.3758008462819999</v>
      </c>
      <c r="O16" s="9"/>
    </row>
    <row r="17" spans="1:22" x14ac:dyDescent="0.25">
      <c r="A17" s="15"/>
      <c r="B17" s="23" t="s">
        <v>26</v>
      </c>
      <c r="C17" s="31">
        <v>0.14426495645000001</v>
      </c>
      <c r="D17" s="31">
        <v>6.3600350289899996</v>
      </c>
      <c r="E17" s="31">
        <v>5.4694815925100002</v>
      </c>
      <c r="F17" s="31">
        <v>4.6754899143099999</v>
      </c>
      <c r="G17" s="31">
        <v>4.4191604561899993</v>
      </c>
      <c r="H17" s="31">
        <v>3.47721772973</v>
      </c>
      <c r="I17" s="31">
        <v>3.2609858213299998</v>
      </c>
      <c r="J17" s="31">
        <v>12.121579820460086</v>
      </c>
      <c r="K17" s="31">
        <v>7.4030109568518796</v>
      </c>
      <c r="L17" s="31">
        <v>7.9520657665595005</v>
      </c>
      <c r="M17" s="31">
        <v>9.3785244423443554</v>
      </c>
      <c r="N17" s="31">
        <v>9.0804451738399994</v>
      </c>
      <c r="O17" s="9"/>
    </row>
    <row r="18" spans="1:22" x14ac:dyDescent="0.25">
      <c r="A18" s="15"/>
      <c r="B18" s="24" t="s">
        <v>9</v>
      </c>
      <c r="C18" s="25">
        <f t="shared" ref="C18:K18" si="0">SUM(C7:C17)</f>
        <v>482.14310428029398</v>
      </c>
      <c r="D18" s="25">
        <f t="shared" si="0"/>
        <v>551.16595725937691</v>
      </c>
      <c r="E18" s="25">
        <f t="shared" si="0"/>
        <v>493.462551566581</v>
      </c>
      <c r="F18" s="25">
        <f t="shared" si="0"/>
        <v>425.68122894189293</v>
      </c>
      <c r="G18" s="25">
        <f t="shared" si="0"/>
        <v>394.52709106909151</v>
      </c>
      <c r="H18" s="25">
        <f t="shared" si="0"/>
        <v>445.84991325617597</v>
      </c>
      <c r="I18" s="25">
        <f t="shared" si="0"/>
        <v>470.15969744437069</v>
      </c>
      <c r="J18" s="25">
        <f t="shared" si="0"/>
        <v>503.13891539459325</v>
      </c>
      <c r="K18" s="25">
        <f t="shared" si="0"/>
        <v>518.91740020502095</v>
      </c>
      <c r="L18" s="25">
        <f t="shared" ref="L18:M18" si="1">SUM(L7:L17)</f>
        <v>543.12068715036219</v>
      </c>
      <c r="M18" s="25">
        <f t="shared" si="1"/>
        <v>545.35540909457973</v>
      </c>
      <c r="N18" s="25">
        <f t="shared" ref="N18" si="2">SUM(N7:N17)</f>
        <v>525.41785573021286</v>
      </c>
      <c r="O18" s="9"/>
    </row>
    <row r="19" spans="1:22" x14ac:dyDescent="0.25">
      <c r="A19" s="15"/>
      <c r="B19" s="42" t="s">
        <v>14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22" x14ac:dyDescent="0.25">
      <c r="A20" s="15"/>
      <c r="B20" s="24" t="s">
        <v>4</v>
      </c>
      <c r="C20" s="27">
        <f t="shared" ref="C20:K20" si="3">C7</f>
        <v>53.704157929044001</v>
      </c>
      <c r="D20" s="27">
        <f t="shared" si="3"/>
        <v>81.445715598356998</v>
      </c>
      <c r="E20" s="27">
        <f t="shared" si="3"/>
        <v>65.103582584188004</v>
      </c>
      <c r="F20" s="27">
        <f t="shared" si="3"/>
        <v>51.081004336183</v>
      </c>
      <c r="G20" s="27">
        <f t="shared" si="3"/>
        <v>52.82793014758149</v>
      </c>
      <c r="H20" s="27">
        <f t="shared" si="3"/>
        <v>83.564323515656525</v>
      </c>
      <c r="I20" s="27">
        <f t="shared" si="3"/>
        <v>66.414057012890652</v>
      </c>
      <c r="J20" s="27">
        <f t="shared" si="3"/>
        <v>62.178042515522002</v>
      </c>
      <c r="K20" s="27">
        <f t="shared" si="3"/>
        <v>59.867588161722949</v>
      </c>
      <c r="L20" s="27">
        <f t="shared" ref="L20" si="4">L7</f>
        <v>76.832065839086383</v>
      </c>
      <c r="M20" s="27">
        <f>M7</f>
        <v>51.421163392149708</v>
      </c>
      <c r="N20" s="27">
        <f>N7</f>
        <v>45.769670392202997</v>
      </c>
    </row>
    <row r="21" spans="1:22" x14ac:dyDescent="0.25">
      <c r="A21" s="15"/>
      <c r="B21" s="24" t="s">
        <v>20</v>
      </c>
      <c r="C21" s="27">
        <f t="shared" ref="C21:K21" si="5">C8</f>
        <v>27.509382699260001</v>
      </c>
      <c r="D21" s="27">
        <f t="shared" si="5"/>
        <v>28.962702952695</v>
      </c>
      <c r="E21" s="27">
        <f t="shared" si="5"/>
        <v>34.835383506580001</v>
      </c>
      <c r="F21" s="27">
        <f t="shared" si="5"/>
        <v>37.137794603060001</v>
      </c>
      <c r="G21" s="27">
        <f t="shared" si="5"/>
        <v>32.137409048899997</v>
      </c>
      <c r="H21" s="27">
        <f t="shared" si="5"/>
        <v>33.494626908689476</v>
      </c>
      <c r="I21" s="27">
        <f t="shared" si="5"/>
        <v>34.639931123790006</v>
      </c>
      <c r="J21" s="27">
        <f t="shared" si="5"/>
        <v>35.696369536415595</v>
      </c>
      <c r="K21" s="27">
        <f t="shared" si="5"/>
        <v>37.036259159461906</v>
      </c>
      <c r="L21" s="27">
        <f t="shared" ref="L21:M21" si="6">L8</f>
        <v>45.193139470932863</v>
      </c>
      <c r="M21" s="27">
        <f t="shared" si="6"/>
        <v>44.2972093906818</v>
      </c>
      <c r="N21" s="27">
        <f t="shared" ref="N21" si="7">N8</f>
        <v>47.514678145105997</v>
      </c>
    </row>
    <row r="22" spans="1:22" x14ac:dyDescent="0.25">
      <c r="A22" s="15"/>
      <c r="B22" s="24" t="s">
        <v>1</v>
      </c>
      <c r="C22" s="27">
        <f t="shared" ref="C22:K22" si="8">C9</f>
        <v>79.58911791557</v>
      </c>
      <c r="D22" s="27">
        <f t="shared" si="8"/>
        <v>82.466302240679994</v>
      </c>
      <c r="E22" s="27">
        <f t="shared" si="8"/>
        <v>68.045530473550002</v>
      </c>
      <c r="F22" s="27">
        <f t="shared" si="8"/>
        <v>71.691656733569999</v>
      </c>
      <c r="G22" s="27">
        <f t="shared" si="8"/>
        <v>70.766352381880012</v>
      </c>
      <c r="H22" s="27">
        <f t="shared" si="8"/>
        <v>71.244831039680008</v>
      </c>
      <c r="I22" s="27">
        <f t="shared" si="8"/>
        <v>76.492113512210011</v>
      </c>
      <c r="J22" s="27">
        <f t="shared" si="8"/>
        <v>79.832493470222587</v>
      </c>
      <c r="K22" s="27">
        <f t="shared" si="8"/>
        <v>78.42358101286527</v>
      </c>
      <c r="L22" s="27">
        <f t="shared" ref="L22" si="9">L9</f>
        <v>79.19270341398412</v>
      </c>
      <c r="M22" s="27">
        <f>M9</f>
        <v>84.221248320037276</v>
      </c>
      <c r="N22" s="27">
        <f>N9</f>
        <v>83.132037059736007</v>
      </c>
    </row>
    <row r="23" spans="1:22" x14ac:dyDescent="0.25">
      <c r="A23" s="15"/>
      <c r="B23" s="24" t="s">
        <v>16</v>
      </c>
      <c r="C23" s="27">
        <f t="shared" ref="C23:K23" si="10">C10</f>
        <v>6.58333677231</v>
      </c>
      <c r="D23" s="27">
        <f t="shared" si="10"/>
        <v>6.64157174169</v>
      </c>
      <c r="E23" s="27">
        <f t="shared" si="10"/>
        <v>5.9819112520099997</v>
      </c>
      <c r="F23" s="27">
        <f t="shared" si="10"/>
        <v>4.51274857741</v>
      </c>
      <c r="G23" s="27">
        <f t="shared" si="10"/>
        <v>2.7574301203399996</v>
      </c>
      <c r="H23" s="27">
        <f t="shared" si="10"/>
        <v>2.6816819667199998</v>
      </c>
      <c r="I23" s="27">
        <f t="shared" si="10"/>
        <v>2.6837311559999999</v>
      </c>
      <c r="J23" s="27">
        <f t="shared" si="10"/>
        <v>2.6617860625298797</v>
      </c>
      <c r="K23" s="27">
        <f t="shared" si="10"/>
        <v>2.349511775538013</v>
      </c>
      <c r="L23" s="27">
        <f t="shared" ref="L23:M23" si="11">L10</f>
        <v>2.2553994288600001</v>
      </c>
      <c r="M23" s="27">
        <f t="shared" si="11"/>
        <v>1.2345265870855093</v>
      </c>
      <c r="N23" s="27">
        <f t="shared" ref="N23" si="12">N10</f>
        <v>2.0436336096450001</v>
      </c>
    </row>
    <row r="24" spans="1:22" x14ac:dyDescent="0.25">
      <c r="A24" s="15"/>
      <c r="B24" s="24" t="s">
        <v>17</v>
      </c>
      <c r="C24" s="27">
        <f t="shared" ref="C24:K24" si="13">C11+C12</f>
        <v>121.95720649076</v>
      </c>
      <c r="D24" s="27">
        <f t="shared" si="13"/>
        <v>137.47661269276</v>
      </c>
      <c r="E24" s="27">
        <f t="shared" si="13"/>
        <v>122.12009358446001</v>
      </c>
      <c r="F24" s="27">
        <f t="shared" si="13"/>
        <v>114.21992061482999</v>
      </c>
      <c r="G24" s="27">
        <f t="shared" si="13"/>
        <v>95.590918818790016</v>
      </c>
      <c r="H24" s="27">
        <f t="shared" si="13"/>
        <v>114.14082383162</v>
      </c>
      <c r="I24" s="27">
        <f t="shared" si="13"/>
        <v>141.98260026854999</v>
      </c>
      <c r="J24" s="27">
        <f t="shared" si="13"/>
        <v>161.11259776821052</v>
      </c>
      <c r="K24" s="27">
        <f t="shared" si="13"/>
        <v>183.67015971211629</v>
      </c>
      <c r="L24" s="27">
        <f t="shared" ref="L24" si="14">L11+L12</f>
        <v>185.12644398071637</v>
      </c>
      <c r="M24" s="27">
        <f>M11+M12</f>
        <v>205.87736385958962</v>
      </c>
      <c r="N24" s="27">
        <f>N11+N12</f>
        <v>202.441417171621</v>
      </c>
    </row>
    <row r="25" spans="1:22" x14ac:dyDescent="0.25">
      <c r="A25" s="15"/>
      <c r="B25" s="24" t="s">
        <v>18</v>
      </c>
      <c r="C25" s="27">
        <f t="shared" ref="C25:K25" si="15">C13</f>
        <v>44.090108369159999</v>
      </c>
      <c r="D25" s="27">
        <f t="shared" si="15"/>
        <v>49.595251817565</v>
      </c>
      <c r="E25" s="27">
        <f t="shared" si="15"/>
        <v>45.472745615874999</v>
      </c>
      <c r="F25" s="27">
        <f t="shared" si="15"/>
        <v>22.402937791100001</v>
      </c>
      <c r="G25" s="27">
        <f t="shared" si="15"/>
        <v>23.319819772510002</v>
      </c>
      <c r="H25" s="27">
        <f t="shared" si="15"/>
        <v>22.807203918310002</v>
      </c>
      <c r="I25" s="27">
        <f t="shared" si="15"/>
        <v>26.52901476249</v>
      </c>
      <c r="J25" s="27">
        <f t="shared" si="15"/>
        <v>28.519291948806334</v>
      </c>
      <c r="K25" s="27">
        <f t="shared" si="15"/>
        <v>28.800006694970222</v>
      </c>
      <c r="L25" s="27">
        <f t="shared" ref="L25:M25" si="16">L13</f>
        <v>28.542624005072696</v>
      </c>
      <c r="M25" s="27">
        <f t="shared" si="16"/>
        <v>35.49105244455928</v>
      </c>
      <c r="N25" s="27">
        <f t="shared" ref="N25" si="17">N13</f>
        <v>32.930108575273003</v>
      </c>
    </row>
    <row r="26" spans="1:22" x14ac:dyDescent="0.25">
      <c r="A26" s="15"/>
      <c r="B26" s="24" t="s">
        <v>19</v>
      </c>
      <c r="C26" s="27">
        <f t="shared" ref="C26:K26" si="18">C14</f>
        <v>19.251515772129999</v>
      </c>
      <c r="D26" s="27">
        <f t="shared" si="18"/>
        <v>19.654457973100001</v>
      </c>
      <c r="E26" s="27">
        <f t="shared" si="18"/>
        <v>16.610487499857999</v>
      </c>
      <c r="F26" s="27">
        <f t="shared" si="18"/>
        <v>9.5742100684399993</v>
      </c>
      <c r="G26" s="27">
        <f t="shared" si="18"/>
        <v>9.1694835928600007</v>
      </c>
      <c r="H26" s="27">
        <f t="shared" si="18"/>
        <v>10.919925906820001</v>
      </c>
      <c r="I26" s="27">
        <f t="shared" si="18"/>
        <v>12.399095403209998</v>
      </c>
      <c r="J26" s="27">
        <f t="shared" si="18"/>
        <v>14.039343566323616</v>
      </c>
      <c r="K26" s="27">
        <f t="shared" si="18"/>
        <v>16.094304898067278</v>
      </c>
      <c r="L26" s="27">
        <f t="shared" ref="L26:M26" si="19">L14</f>
        <v>14.20085482610448</v>
      </c>
      <c r="M26" s="27">
        <f t="shared" si="19"/>
        <v>11.420574889483532</v>
      </c>
      <c r="N26" s="27">
        <f t="shared" ref="N26" si="20">N14</f>
        <v>9.2771837058800006</v>
      </c>
    </row>
    <row r="27" spans="1:22" x14ac:dyDescent="0.25">
      <c r="A27" s="15"/>
      <c r="B27" s="24" t="s">
        <v>36</v>
      </c>
      <c r="C27" s="27">
        <f t="shared" ref="C27:K27" si="21">C15</f>
        <v>95.558602717490004</v>
      </c>
      <c r="D27" s="27">
        <f t="shared" si="21"/>
        <v>109.24904666640001</v>
      </c>
      <c r="E27" s="27">
        <f t="shared" si="21"/>
        <v>97.979611096819994</v>
      </c>
      <c r="F27" s="27">
        <f t="shared" si="21"/>
        <v>89.796326859160004</v>
      </c>
      <c r="G27" s="27">
        <f t="shared" si="21"/>
        <v>82.451477274440009</v>
      </c>
      <c r="H27" s="27">
        <f t="shared" si="21"/>
        <v>83.813794461279997</v>
      </c>
      <c r="I27" s="27">
        <f t="shared" si="21"/>
        <v>84.383642643239995</v>
      </c>
      <c r="J27" s="27">
        <f t="shared" si="21"/>
        <v>92.70631632620379</v>
      </c>
      <c r="K27" s="27">
        <f t="shared" si="21"/>
        <v>91.53323348984938</v>
      </c>
      <c r="L27" s="27">
        <f t="shared" ref="L27:M27" si="22">L15</f>
        <v>90.472068661909944</v>
      </c>
      <c r="M27" s="27">
        <f t="shared" si="22"/>
        <v>88.766608458622017</v>
      </c>
      <c r="N27" s="27">
        <f t="shared" ref="N27" si="23">N15</f>
        <v>87.852881050627005</v>
      </c>
    </row>
    <row r="28" spans="1:22" x14ac:dyDescent="0.25">
      <c r="A28" s="15"/>
      <c r="B28" s="24" t="s">
        <v>40</v>
      </c>
      <c r="C28" s="27">
        <f t="shared" ref="C28:K28" si="24">C16</f>
        <v>33.755410658119999</v>
      </c>
      <c r="D28" s="27">
        <f t="shared" si="24"/>
        <v>29.314260547140002</v>
      </c>
      <c r="E28" s="27">
        <f t="shared" si="24"/>
        <v>31.84372436073</v>
      </c>
      <c r="F28" s="27">
        <f t="shared" si="24"/>
        <v>20.58913944383</v>
      </c>
      <c r="G28" s="27">
        <f t="shared" si="24"/>
        <v>21.0871094556</v>
      </c>
      <c r="H28" s="27">
        <f t="shared" si="24"/>
        <v>19.705483977669999</v>
      </c>
      <c r="I28" s="27">
        <f t="shared" si="24"/>
        <v>21.374525740660001</v>
      </c>
      <c r="J28" s="27">
        <f t="shared" si="24"/>
        <v>14.271094379898781</v>
      </c>
      <c r="K28" s="27">
        <f t="shared" si="24"/>
        <v>13.73974434357778</v>
      </c>
      <c r="L28" s="27">
        <f t="shared" ref="L28:M28" si="25">L16</f>
        <v>13.353321757135816</v>
      </c>
      <c r="M28" s="27">
        <f t="shared" si="25"/>
        <v>13.247137310026684</v>
      </c>
      <c r="N28" s="27">
        <f t="shared" ref="N28" si="26">N16</f>
        <v>5.3758008462819999</v>
      </c>
    </row>
    <row r="29" spans="1:22" x14ac:dyDescent="0.25">
      <c r="A29" s="15"/>
      <c r="B29" s="24" t="s">
        <v>0</v>
      </c>
      <c r="C29" s="27">
        <f t="shared" ref="C29:K29" si="27">C17</f>
        <v>0.14426495645000001</v>
      </c>
      <c r="D29" s="27">
        <f t="shared" si="27"/>
        <v>6.3600350289899996</v>
      </c>
      <c r="E29" s="27">
        <f t="shared" si="27"/>
        <v>5.4694815925100002</v>
      </c>
      <c r="F29" s="27">
        <f t="shared" si="27"/>
        <v>4.6754899143099999</v>
      </c>
      <c r="G29" s="27">
        <f t="shared" si="27"/>
        <v>4.4191604561899993</v>
      </c>
      <c r="H29" s="27">
        <f t="shared" si="27"/>
        <v>3.47721772973</v>
      </c>
      <c r="I29" s="27">
        <f t="shared" si="27"/>
        <v>3.2609858213299998</v>
      </c>
      <c r="J29" s="27">
        <f t="shared" si="27"/>
        <v>12.121579820460086</v>
      </c>
      <c r="K29" s="27">
        <f t="shared" si="27"/>
        <v>7.4030109568518796</v>
      </c>
      <c r="L29" s="27">
        <f t="shared" ref="L29:M29" si="28">L17</f>
        <v>7.9520657665595005</v>
      </c>
      <c r="M29" s="27">
        <f t="shared" si="28"/>
        <v>9.3785244423443554</v>
      </c>
      <c r="N29" s="27">
        <f t="shared" ref="N29" si="29">N17</f>
        <v>9.0804451738399994</v>
      </c>
    </row>
    <row r="30" spans="1:22" x14ac:dyDescent="0.25">
      <c r="A30" s="15"/>
      <c r="B30" s="24" t="s">
        <v>9</v>
      </c>
      <c r="C30" s="27">
        <f t="shared" ref="C30:D30" si="30">SUM(C20:C29)</f>
        <v>482.14310428029398</v>
      </c>
      <c r="D30" s="27">
        <f t="shared" si="30"/>
        <v>551.16595725937691</v>
      </c>
      <c r="E30" s="27">
        <f t="shared" ref="E30:K30" si="31">SUM(E20:E29)</f>
        <v>493.46255156658106</v>
      </c>
      <c r="F30" s="27">
        <f t="shared" si="31"/>
        <v>425.68122894189293</v>
      </c>
      <c r="G30" s="27">
        <f t="shared" si="31"/>
        <v>394.52709106909151</v>
      </c>
      <c r="H30" s="27">
        <f t="shared" si="31"/>
        <v>445.84991325617597</v>
      </c>
      <c r="I30" s="27">
        <f t="shared" si="31"/>
        <v>470.15969744437069</v>
      </c>
      <c r="J30" s="27">
        <f t="shared" si="31"/>
        <v>503.13891539459325</v>
      </c>
      <c r="K30" s="27">
        <f t="shared" si="31"/>
        <v>518.91740020502095</v>
      </c>
      <c r="L30" s="27">
        <f t="shared" ref="L30" si="32">SUM(L20:L29)</f>
        <v>543.12068715036219</v>
      </c>
      <c r="M30" s="27">
        <f>SUM(M20:M29)</f>
        <v>545.35540909457973</v>
      </c>
      <c r="N30" s="27">
        <f>SUM(N20:N29)</f>
        <v>525.41785573021298</v>
      </c>
    </row>
    <row r="31" spans="1:22" x14ac:dyDescent="0.25">
      <c r="A31" s="15"/>
      <c r="B31" s="42" t="s">
        <v>15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22" x14ac:dyDescent="0.25">
      <c r="A32" s="15"/>
      <c r="B32" s="24" t="s">
        <v>4</v>
      </c>
      <c r="C32" s="43">
        <f t="shared" ref="C32:K32" si="33">C20/C$30*100</f>
        <v>11.138634453604688</v>
      </c>
      <c r="D32" s="43">
        <f t="shared" si="33"/>
        <v>14.776985865262521</v>
      </c>
      <c r="E32" s="43">
        <f t="shared" si="33"/>
        <v>13.193216461412435</v>
      </c>
      <c r="F32" s="43">
        <f t="shared" si="33"/>
        <v>11.999825424098216</v>
      </c>
      <c r="G32" s="43">
        <f t="shared" si="33"/>
        <v>13.39019077357352</v>
      </c>
      <c r="H32" s="43">
        <f t="shared" si="33"/>
        <v>18.742702651966699</v>
      </c>
      <c r="I32" s="43">
        <f t="shared" si="33"/>
        <v>14.125850721338947</v>
      </c>
      <c r="J32" s="43">
        <f t="shared" si="33"/>
        <v>12.358026901329639</v>
      </c>
      <c r="K32" s="43">
        <f t="shared" si="33"/>
        <v>11.537016900583724</v>
      </c>
      <c r="L32" s="43">
        <f>L20/L$30*100</f>
        <v>14.146407540137673</v>
      </c>
      <c r="M32" s="43">
        <f>M20/M$30*100</f>
        <v>9.4289269959788466</v>
      </c>
      <c r="N32" s="43">
        <f>N20/N$30*100</f>
        <v>8.7110991552796424</v>
      </c>
      <c r="V32" s="48"/>
    </row>
    <row r="33" spans="1:22" x14ac:dyDescent="0.25">
      <c r="A33" s="15"/>
      <c r="B33" s="24" t="s">
        <v>20</v>
      </c>
      <c r="C33" s="43">
        <f t="shared" ref="C33:K33" si="34">C21/C$30*100</f>
        <v>5.705646820423552</v>
      </c>
      <c r="D33" s="43">
        <f t="shared" si="34"/>
        <v>5.2548062105848174</v>
      </c>
      <c r="E33" s="43">
        <f t="shared" si="34"/>
        <v>7.0593773318743498</v>
      </c>
      <c r="F33" s="43">
        <f t="shared" si="34"/>
        <v>8.7243204722399081</v>
      </c>
      <c r="G33" s="43">
        <f t="shared" si="34"/>
        <v>8.1458053898944893</v>
      </c>
      <c r="H33" s="43">
        <f t="shared" si="34"/>
        <v>7.5125341315125853</v>
      </c>
      <c r="I33" s="43">
        <f t="shared" si="34"/>
        <v>7.3676947029022211</v>
      </c>
      <c r="J33" s="43">
        <f t="shared" si="34"/>
        <v>7.094734365442644</v>
      </c>
      <c r="K33" s="43">
        <f t="shared" si="34"/>
        <v>7.1372166639293884</v>
      </c>
      <c r="L33" s="43">
        <f t="shared" ref="L33" si="35">L21/L$30*100</f>
        <v>8.3210123532674807</v>
      </c>
      <c r="M33" s="43">
        <f t="shared" ref="M33:N33" si="36">M21/M$30*100</f>
        <v>8.122631343150287</v>
      </c>
      <c r="N33" s="43">
        <f t="shared" si="36"/>
        <v>9.0432172464088136</v>
      </c>
      <c r="V33" s="48"/>
    </row>
    <row r="34" spans="1:22" x14ac:dyDescent="0.25">
      <c r="A34" s="15"/>
      <c r="B34" s="24" t="s">
        <v>1</v>
      </c>
      <c r="C34" s="43">
        <f t="shared" ref="C34:K34" si="37">C22/C$30*100</f>
        <v>16.507364143343807</v>
      </c>
      <c r="D34" s="43">
        <f t="shared" si="37"/>
        <v>14.962154529778338</v>
      </c>
      <c r="E34" s="43">
        <f t="shared" si="37"/>
        <v>13.789401091841286</v>
      </c>
      <c r="F34" s="43">
        <f t="shared" si="37"/>
        <v>16.841629806362963</v>
      </c>
      <c r="G34" s="43">
        <f t="shared" si="37"/>
        <v>17.937007111505824</v>
      </c>
      <c r="H34" s="43">
        <f t="shared" si="37"/>
        <v>15.979554760784314</v>
      </c>
      <c r="I34" s="43">
        <f t="shared" si="37"/>
        <v>16.269389726085688</v>
      </c>
      <c r="J34" s="43">
        <f t="shared" si="37"/>
        <v>15.86688904944133</v>
      </c>
      <c r="K34" s="43">
        <f t="shared" si="37"/>
        <v>15.112921821831494</v>
      </c>
      <c r="L34" s="43">
        <f t="shared" ref="L34" si="38">L22/L$30*100</f>
        <v>14.581050821225622</v>
      </c>
      <c r="M34" s="43">
        <f t="shared" ref="M34" si="39">M22/M$30*100</f>
        <v>15.443369024223061</v>
      </c>
      <c r="N34" s="43">
        <f>N22/N$30*100</f>
        <v>15.822080683611544</v>
      </c>
      <c r="V34" s="48"/>
    </row>
    <row r="35" spans="1:22" x14ac:dyDescent="0.25">
      <c r="A35" s="15"/>
      <c r="B35" s="24" t="s">
        <v>16</v>
      </c>
      <c r="C35" s="43">
        <f t="shared" ref="C35:K35" si="40">C23/C$30*100</f>
        <v>1.3654321121396307</v>
      </c>
      <c r="D35" s="43">
        <f t="shared" si="40"/>
        <v>1.2050039836848083</v>
      </c>
      <c r="E35" s="43">
        <f t="shared" si="40"/>
        <v>1.2122320595594138</v>
      </c>
      <c r="F35" s="43">
        <f t="shared" si="40"/>
        <v>1.0601239309112234</v>
      </c>
      <c r="G35" s="43">
        <f t="shared" si="40"/>
        <v>0.69892034863002728</v>
      </c>
      <c r="H35" s="43">
        <f t="shared" si="40"/>
        <v>0.60147639081835191</v>
      </c>
      <c r="I35" s="43">
        <f t="shared" si="40"/>
        <v>0.57081267717923423</v>
      </c>
      <c r="J35" s="43">
        <f t="shared" si="40"/>
        <v>0.52903601392914312</v>
      </c>
      <c r="K35" s="43">
        <f t="shared" si="40"/>
        <v>0.45277182353294299</v>
      </c>
      <c r="L35" s="43">
        <f t="shared" ref="L35" si="41">L23/L$30*100</f>
        <v>0.41526671368266183</v>
      </c>
      <c r="M35" s="43">
        <f>M23/M$30*100</f>
        <v>0.22637101722986822</v>
      </c>
      <c r="N35" s="43">
        <f>N23/N$30*100</f>
        <v>0.38895397013198341</v>
      </c>
      <c r="V35" s="48"/>
    </row>
    <row r="36" spans="1:22" x14ac:dyDescent="0.25">
      <c r="A36" s="15"/>
      <c r="B36" s="24" t="s">
        <v>17</v>
      </c>
      <c r="C36" s="43">
        <f t="shared" ref="C36:K36" si="42">C24/C$30*100</f>
        <v>25.294815047247916</v>
      </c>
      <c r="D36" s="43">
        <f t="shared" si="42"/>
        <v>24.942870814509313</v>
      </c>
      <c r="E36" s="43">
        <f t="shared" si="42"/>
        <v>24.747590915819028</v>
      </c>
      <c r="F36" s="43">
        <f t="shared" si="42"/>
        <v>26.832266223893424</v>
      </c>
      <c r="G36" s="43">
        <f t="shared" si="42"/>
        <v>24.229240775267741</v>
      </c>
      <c r="H36" s="43">
        <f t="shared" si="42"/>
        <v>25.600728056223055</v>
      </c>
      <c r="I36" s="43">
        <f t="shared" si="42"/>
        <v>30.198802883428638</v>
      </c>
      <c r="J36" s="43">
        <f t="shared" si="42"/>
        <v>32.021494032489187</v>
      </c>
      <c r="K36" s="43">
        <f t="shared" si="42"/>
        <v>35.394873950950455</v>
      </c>
      <c r="L36" s="43">
        <f t="shared" ref="L36" si="43">L24/L$30*100</f>
        <v>34.08569188407003</v>
      </c>
      <c r="M36" s="43">
        <f t="shared" ref="M36:N36" si="44">M24/M$30*100</f>
        <v>37.751044626364894</v>
      </c>
      <c r="N36" s="43">
        <f t="shared" si="44"/>
        <v>38.529603621915896</v>
      </c>
      <c r="V36" s="48"/>
    </row>
    <row r="37" spans="1:22" x14ac:dyDescent="0.25">
      <c r="A37" s="15"/>
      <c r="B37" s="24" t="s">
        <v>18</v>
      </c>
      <c r="C37" s="43">
        <f t="shared" ref="C37:K37" si="45">C25/C$30*100</f>
        <v>9.1446103818023712</v>
      </c>
      <c r="D37" s="43">
        <f t="shared" si="45"/>
        <v>8.9982429365146075</v>
      </c>
      <c r="E37" s="43">
        <f t="shared" si="45"/>
        <v>9.2150347521841347</v>
      </c>
      <c r="F37" s="43">
        <f t="shared" si="45"/>
        <v>5.2628437121332601</v>
      </c>
      <c r="G37" s="43">
        <f t="shared" si="45"/>
        <v>5.9108285084600487</v>
      </c>
      <c r="H37" s="43">
        <f t="shared" si="45"/>
        <v>5.1154442874603552</v>
      </c>
      <c r="I37" s="43">
        <f t="shared" si="45"/>
        <v>5.6425539889303069</v>
      </c>
      <c r="J37" s="43">
        <f t="shared" si="45"/>
        <v>5.6682739251921523</v>
      </c>
      <c r="K37" s="43">
        <f t="shared" si="45"/>
        <v>5.5500175333476047</v>
      </c>
      <c r="L37" s="43">
        <f t="shared" ref="L37" si="46">L25/L$30*100</f>
        <v>5.2553004664266654</v>
      </c>
      <c r="M37" s="43">
        <f t="shared" ref="M37:N37" si="47">M25/M$30*100</f>
        <v>6.5078757545437949</v>
      </c>
      <c r="N37" s="43">
        <f t="shared" si="47"/>
        <v>6.2674133008874504</v>
      </c>
      <c r="V37" s="48"/>
    </row>
    <row r="38" spans="1:22" x14ac:dyDescent="0.25">
      <c r="A38" s="15"/>
      <c r="B38" s="24" t="s">
        <v>19</v>
      </c>
      <c r="C38" s="43">
        <f t="shared" ref="C38:K38" si="48">C26/C$30*100</f>
        <v>3.9929049282716953</v>
      </c>
      <c r="D38" s="43">
        <f t="shared" si="48"/>
        <v>3.5659782165847149</v>
      </c>
      <c r="E38" s="43">
        <f t="shared" si="48"/>
        <v>3.3661090283599377</v>
      </c>
      <c r="F38" s="43">
        <f t="shared" si="48"/>
        <v>2.2491501662496174</v>
      </c>
      <c r="G38" s="43">
        <f t="shared" si="48"/>
        <v>2.3241708365355818</v>
      </c>
      <c r="H38" s="43">
        <f t="shared" si="48"/>
        <v>2.449238091596452</v>
      </c>
      <c r="I38" s="43">
        <f t="shared" si="48"/>
        <v>2.6372093292145826</v>
      </c>
      <c r="J38" s="43">
        <f t="shared" si="48"/>
        <v>2.7903513595868601</v>
      </c>
      <c r="K38" s="43">
        <f t="shared" si="48"/>
        <v>3.1015157502347233</v>
      </c>
      <c r="L38" s="43">
        <f t="shared" ref="L38" si="49">L26/L$30*100</f>
        <v>2.6146775775773379</v>
      </c>
      <c r="M38" s="43">
        <f t="shared" ref="M38:N38" si="50">M26/M$30*100</f>
        <v>2.0941526753066255</v>
      </c>
      <c r="N38" s="43">
        <f t="shared" si="50"/>
        <v>1.7656772804165166</v>
      </c>
      <c r="V38" s="48"/>
    </row>
    <row r="39" spans="1:22" x14ac:dyDescent="0.25">
      <c r="A39" s="15"/>
      <c r="B39" s="24" t="s">
        <v>36</v>
      </c>
      <c r="C39" s="43">
        <f t="shared" ref="C39:K39" si="51">C27/C$30*100</f>
        <v>19.819551885976367</v>
      </c>
      <c r="D39" s="43">
        <f t="shared" si="51"/>
        <v>19.821443111187609</v>
      </c>
      <c r="E39" s="43">
        <f t="shared" si="51"/>
        <v>19.855531242597234</v>
      </c>
      <c r="F39" s="43">
        <f t="shared" si="51"/>
        <v>21.094734922271506</v>
      </c>
      <c r="G39" s="43">
        <f t="shared" si="51"/>
        <v>20.898812563419302</v>
      </c>
      <c r="H39" s="43">
        <f t="shared" si="51"/>
        <v>18.798656671067324</v>
      </c>
      <c r="I39" s="43">
        <f t="shared" si="51"/>
        <v>17.947868160950627</v>
      </c>
      <c r="J39" s="43">
        <f t="shared" si="51"/>
        <v>18.42559052572939</v>
      </c>
      <c r="K39" s="43">
        <f t="shared" si="51"/>
        <v>17.639268495079406</v>
      </c>
      <c r="L39" s="43">
        <f t="shared" ref="L39" si="52">L27/L$30*100</f>
        <v>16.657820407577827</v>
      </c>
      <c r="M39" s="43">
        <f t="shared" ref="M39:N39" si="53">M27/M$30*100</f>
        <v>16.276836532344255</v>
      </c>
      <c r="N39" s="43">
        <f t="shared" si="53"/>
        <v>16.720573937962424</v>
      </c>
      <c r="V39" s="48"/>
    </row>
    <row r="40" spans="1:22" x14ac:dyDescent="0.25">
      <c r="A40" s="15"/>
      <c r="B40" s="24" t="s">
        <v>40</v>
      </c>
      <c r="C40" s="43">
        <f t="shared" ref="C40:K40" si="54">C28/C$30*100</f>
        <v>7.001118621930198</v>
      </c>
      <c r="D40" s="43">
        <f t="shared" si="54"/>
        <v>5.3185905553569608</v>
      </c>
      <c r="E40" s="43">
        <f t="shared" si="54"/>
        <v>6.4531187340633371</v>
      </c>
      <c r="F40" s="43">
        <f t="shared" si="54"/>
        <v>4.8367506114864405</v>
      </c>
      <c r="G40" s="43">
        <f t="shared" si="54"/>
        <v>5.3449078486493908</v>
      </c>
      <c r="H40" s="43">
        <f t="shared" si="54"/>
        <v>4.4197572752128451</v>
      </c>
      <c r="I40" s="43">
        <f t="shared" si="54"/>
        <v>4.5462267091043111</v>
      </c>
      <c r="J40" s="43">
        <f t="shared" si="54"/>
        <v>2.8364123591407133</v>
      </c>
      <c r="K40" s="43">
        <f t="shared" si="54"/>
        <v>2.6477709820771658</v>
      </c>
      <c r="L40" s="43">
        <f t="shared" ref="L40" si="55">L28/L$30*100</f>
        <v>2.4586288228492701</v>
      </c>
      <c r="M40" s="43">
        <f t="shared" ref="M40:N40" si="56">M28/M$30*100</f>
        <v>2.4290833260497218</v>
      </c>
      <c r="N40" s="43">
        <f t="shared" si="56"/>
        <v>1.0231477266433671</v>
      </c>
      <c r="V40" s="48"/>
    </row>
    <row r="41" spans="1:22" x14ac:dyDescent="0.25">
      <c r="A41" s="15"/>
      <c r="B41" s="24" t="s">
        <v>0</v>
      </c>
      <c r="C41" s="43">
        <f t="shared" ref="C41:K41" si="57">C29/C$30*100</f>
        <v>2.9921605259780208E-2</v>
      </c>
      <c r="D41" s="43">
        <f t="shared" si="57"/>
        <v>1.1539237765363271</v>
      </c>
      <c r="E41" s="43">
        <f t="shared" si="57"/>
        <v>1.1083883822888279</v>
      </c>
      <c r="F41" s="43">
        <f t="shared" si="57"/>
        <v>1.0983547303534547</v>
      </c>
      <c r="G41" s="43">
        <f t="shared" si="57"/>
        <v>1.1201158440640757</v>
      </c>
      <c r="H41" s="43">
        <f t="shared" si="57"/>
        <v>0.77990768335802363</v>
      </c>
      <c r="I41" s="43">
        <f t="shared" si="57"/>
        <v>0.69359110086543296</v>
      </c>
      <c r="J41" s="43">
        <f t="shared" si="57"/>
        <v>2.4091914677189257</v>
      </c>
      <c r="K41" s="43">
        <f t="shared" si="57"/>
        <v>1.4266260784330989</v>
      </c>
      <c r="L41" s="43">
        <f t="shared" ref="L41" si="58">L29/L$30*100</f>
        <v>1.4641434131854349</v>
      </c>
      <c r="M41" s="43">
        <f t="shared" ref="M41:N41" si="59">M29/M$30*100</f>
        <v>1.7197087048086579</v>
      </c>
      <c r="N41" s="43">
        <f t="shared" si="59"/>
        <v>1.7282330767423608</v>
      </c>
      <c r="V41" s="48"/>
    </row>
    <row r="42" spans="1:22" x14ac:dyDescent="0.25">
      <c r="A42" s="15"/>
      <c r="B42" s="24" t="s">
        <v>9</v>
      </c>
      <c r="C42" s="43">
        <f t="shared" ref="C42:K42" si="60">C30/C$30*100</f>
        <v>100</v>
      </c>
      <c r="D42" s="43">
        <f t="shared" si="60"/>
        <v>100</v>
      </c>
      <c r="E42" s="43">
        <f t="shared" si="60"/>
        <v>100</v>
      </c>
      <c r="F42" s="43">
        <f t="shared" si="60"/>
        <v>100</v>
      </c>
      <c r="G42" s="43">
        <f t="shared" si="60"/>
        <v>100</v>
      </c>
      <c r="H42" s="43">
        <f t="shared" si="60"/>
        <v>100</v>
      </c>
      <c r="I42" s="43">
        <f t="shared" si="60"/>
        <v>100</v>
      </c>
      <c r="J42" s="43">
        <f t="shared" si="60"/>
        <v>100</v>
      </c>
      <c r="K42" s="43">
        <f t="shared" si="60"/>
        <v>100</v>
      </c>
      <c r="L42" s="43">
        <f>L30/L$30*100</f>
        <v>100</v>
      </c>
      <c r="M42" s="43">
        <f>M30/M$30*100</f>
        <v>100</v>
      </c>
      <c r="N42" s="43">
        <f>N30/N$30*100</f>
        <v>100</v>
      </c>
      <c r="V42" s="48"/>
    </row>
    <row r="43" spans="1:22" x14ac:dyDescent="0.25">
      <c r="B43" s="12"/>
      <c r="C43" s="11"/>
      <c r="D43" s="11"/>
      <c r="E43" s="11"/>
      <c r="F43" s="11"/>
      <c r="G43" s="11"/>
      <c r="H43" s="11"/>
      <c r="I43" s="11"/>
      <c r="J43" s="11"/>
      <c r="K43" s="11"/>
    </row>
    <row r="47" spans="1:22" x14ac:dyDescent="0.25">
      <c r="M47" s="48">
        <f>M33+M34</f>
        <v>23.566000367373348</v>
      </c>
      <c r="N47" s="48">
        <f>N33+N34</f>
        <v>24.865297930020358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10" zoomScaleNormal="100" workbookViewId="0">
      <selection activeCell="P21" sqref="P21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1" width="7.42578125" style="3" customWidth="1"/>
    <col min="12" max="13" width="7" style="3" customWidth="1"/>
    <col min="14" max="16384" width="8.85546875" style="3"/>
  </cols>
  <sheetData>
    <row r="1" spans="1:15" x14ac:dyDescent="0.25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4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5"/>
      <c r="B4" s="26"/>
      <c r="C4" s="15"/>
      <c r="D4" s="15"/>
      <c r="E4" s="15"/>
      <c r="F4" s="15"/>
      <c r="G4" s="15"/>
      <c r="H4" s="15"/>
      <c r="I4" s="15"/>
      <c r="J4" s="15"/>
      <c r="K4" s="15"/>
    </row>
    <row r="5" spans="1:15" x14ac:dyDescent="0.25">
      <c r="A5" s="15"/>
      <c r="B5" s="20"/>
      <c r="C5" s="17">
        <v>2021</v>
      </c>
      <c r="D5" s="17"/>
      <c r="E5" s="17">
        <v>2022</v>
      </c>
      <c r="F5" s="17"/>
      <c r="G5" s="17"/>
      <c r="H5" s="17"/>
      <c r="I5" s="17">
        <v>2023</v>
      </c>
      <c r="J5" s="17"/>
      <c r="K5" s="17"/>
      <c r="L5" s="17"/>
      <c r="M5" s="17">
        <v>2024</v>
      </c>
      <c r="N5" s="17"/>
    </row>
    <row r="6" spans="1:15" x14ac:dyDescent="0.25">
      <c r="A6" s="15"/>
      <c r="B6" s="41" t="s">
        <v>14</v>
      </c>
      <c r="C6" s="18" t="s">
        <v>29</v>
      </c>
      <c r="D6" s="18" t="s">
        <v>5</v>
      </c>
      <c r="E6" s="18" t="s">
        <v>30</v>
      </c>
      <c r="F6" s="18" t="s">
        <v>31</v>
      </c>
      <c r="G6" s="18" t="s">
        <v>29</v>
      </c>
      <c r="H6" s="18" t="s">
        <v>5</v>
      </c>
      <c r="I6" s="18" t="s">
        <v>30</v>
      </c>
      <c r="J6" s="18" t="s">
        <v>31</v>
      </c>
      <c r="K6" s="18" t="s">
        <v>29</v>
      </c>
      <c r="L6" s="18" t="s">
        <v>5</v>
      </c>
      <c r="M6" s="18" t="s">
        <v>30</v>
      </c>
      <c r="N6" s="18" t="s">
        <v>31</v>
      </c>
      <c r="O6" s="10"/>
    </row>
    <row r="7" spans="1:15" x14ac:dyDescent="0.25">
      <c r="A7" s="15"/>
      <c r="B7" s="23" t="s">
        <v>4</v>
      </c>
      <c r="C7" s="31">
        <v>48.411643139951998</v>
      </c>
      <c r="D7" s="31">
        <v>74.539615272524998</v>
      </c>
      <c r="E7" s="31">
        <v>62.150478590959999</v>
      </c>
      <c r="F7" s="31">
        <v>48.568429879404</v>
      </c>
      <c r="G7" s="31">
        <v>49.529617778861251</v>
      </c>
      <c r="H7" s="31">
        <v>78.681847920163648</v>
      </c>
      <c r="I7" s="31">
        <v>63.950959273618643</v>
      </c>
      <c r="J7" s="31">
        <v>60.208401478591995</v>
      </c>
      <c r="K7" s="31">
        <v>57.767836587712964</v>
      </c>
      <c r="L7" s="31">
        <v>73.753662646511387</v>
      </c>
      <c r="M7" s="31">
        <v>49.685595496029705</v>
      </c>
      <c r="N7" s="31">
        <v>43.849601973123001</v>
      </c>
      <c r="O7" s="9"/>
    </row>
    <row r="8" spans="1:15" x14ac:dyDescent="0.25">
      <c r="A8" s="15"/>
      <c r="B8" s="20" t="s">
        <v>20</v>
      </c>
      <c r="C8" s="31">
        <v>21.354494211700001</v>
      </c>
      <c r="D8" s="31">
        <v>22.853364049734999</v>
      </c>
      <c r="E8" s="31">
        <v>28.417744696860002</v>
      </c>
      <c r="F8" s="31">
        <v>30.468413996990002</v>
      </c>
      <c r="G8" s="31">
        <v>26.999356596379997</v>
      </c>
      <c r="H8" s="31">
        <v>28.09929627733948</v>
      </c>
      <c r="I8" s="31">
        <v>29.469317707610003</v>
      </c>
      <c r="J8" s="31">
        <v>30.89048378773559</v>
      </c>
      <c r="K8" s="31">
        <v>33.19756257925188</v>
      </c>
      <c r="L8" s="31">
        <v>40.703683512552864</v>
      </c>
      <c r="M8" s="31">
        <v>39.337409930591797</v>
      </c>
      <c r="N8" s="31">
        <v>42.256645201975999</v>
      </c>
      <c r="O8" s="9"/>
    </row>
    <row r="9" spans="1:15" x14ac:dyDescent="0.25">
      <c r="A9" s="15"/>
      <c r="B9" s="20" t="s">
        <v>1</v>
      </c>
      <c r="C9" s="31">
        <v>62.078518919430003</v>
      </c>
      <c r="D9" s="31">
        <v>66.052597747169997</v>
      </c>
      <c r="E9" s="31">
        <v>53.354202359840002</v>
      </c>
      <c r="F9" s="31">
        <v>57.750899159980001</v>
      </c>
      <c r="G9" s="31">
        <v>57.475756321030012</v>
      </c>
      <c r="H9" s="31">
        <v>59.4885473155</v>
      </c>
      <c r="I9" s="31">
        <v>66.860505222830014</v>
      </c>
      <c r="J9" s="31">
        <v>70.515155034491016</v>
      </c>
      <c r="K9" s="31">
        <v>72.327623174285307</v>
      </c>
      <c r="L9" s="31">
        <v>75.144943675004114</v>
      </c>
      <c r="M9" s="31">
        <v>81.557703666887278</v>
      </c>
      <c r="N9" s="31">
        <v>80.872866372665996</v>
      </c>
      <c r="O9" s="9"/>
    </row>
    <row r="10" spans="1:15" x14ac:dyDescent="0.25">
      <c r="A10" s="15"/>
      <c r="B10" s="20" t="s">
        <v>2</v>
      </c>
      <c r="C10" s="31">
        <v>6.4874538125700001</v>
      </c>
      <c r="D10" s="31">
        <v>6.5488141756899996</v>
      </c>
      <c r="E10" s="31">
        <v>5.9068340900300003</v>
      </c>
      <c r="F10" s="31">
        <v>4.4380704041600003</v>
      </c>
      <c r="G10" s="31">
        <v>2.6888438593999999</v>
      </c>
      <c r="H10" s="31">
        <v>2.6215731148499999</v>
      </c>
      <c r="I10" s="31">
        <v>2.6365645066200001</v>
      </c>
      <c r="J10" s="31">
        <v>2.5854049359698799</v>
      </c>
      <c r="K10" s="31">
        <v>2.2916545134180129</v>
      </c>
      <c r="L10" s="31">
        <v>2.18630083516</v>
      </c>
      <c r="M10" s="31">
        <v>1.1838792887355094</v>
      </c>
      <c r="N10" s="31">
        <v>1.9942954133049999</v>
      </c>
      <c r="O10" s="9"/>
    </row>
    <row r="11" spans="1:15" x14ac:dyDescent="0.25">
      <c r="A11" s="15"/>
      <c r="B11" s="20" t="s">
        <v>13</v>
      </c>
      <c r="C11" s="31">
        <v>98.206437055319995</v>
      </c>
      <c r="D11" s="31">
        <v>112.61802413117</v>
      </c>
      <c r="E11" s="31">
        <v>101.65115233018</v>
      </c>
      <c r="F11" s="31">
        <v>95.170767627550006</v>
      </c>
      <c r="G11" s="31">
        <v>80.528461041660009</v>
      </c>
      <c r="H11" s="31">
        <v>95.228395218369982</v>
      </c>
      <c r="I11" s="31">
        <v>118.49578453923999</v>
      </c>
      <c r="J11" s="31">
        <v>132.74755600833052</v>
      </c>
      <c r="K11" s="31">
        <v>150.3366509948163</v>
      </c>
      <c r="L11" s="31">
        <v>150.91744571988636</v>
      </c>
      <c r="M11" s="31">
        <v>169.44153072345961</v>
      </c>
      <c r="N11" s="31">
        <v>165.42163626602201</v>
      </c>
      <c r="O11" s="9"/>
    </row>
    <row r="12" spans="1:15" x14ac:dyDescent="0.25">
      <c r="A12" s="15"/>
      <c r="B12" s="20" t="s">
        <v>12</v>
      </c>
      <c r="C12" s="31">
        <v>19.77317414254</v>
      </c>
      <c r="D12" s="31">
        <v>20.960238403320002</v>
      </c>
      <c r="E12" s="31">
        <v>17.832816593219999</v>
      </c>
      <c r="F12" s="31">
        <v>16.810556974410002</v>
      </c>
      <c r="G12" s="31">
        <v>13.1897839623</v>
      </c>
      <c r="H12" s="31">
        <v>16.783132299769999</v>
      </c>
      <c r="I12" s="31">
        <v>22.721093584449999</v>
      </c>
      <c r="J12" s="31">
        <v>27.488031667479998</v>
      </c>
      <c r="K12" s="31">
        <v>32.457518714190016</v>
      </c>
      <c r="L12" s="31">
        <v>33.339210322850001</v>
      </c>
      <c r="M12" s="31">
        <v>35.607650295759996</v>
      </c>
      <c r="N12" s="31">
        <v>36.271410625408997</v>
      </c>
      <c r="O12" s="9"/>
    </row>
    <row r="13" spans="1:15" x14ac:dyDescent="0.25">
      <c r="A13" s="15"/>
      <c r="B13" s="20" t="s">
        <v>3</v>
      </c>
      <c r="C13" s="31">
        <v>44.066255512950001</v>
      </c>
      <c r="D13" s="31">
        <v>49.574914527164999</v>
      </c>
      <c r="E13" s="31">
        <v>45.430802529955002</v>
      </c>
      <c r="F13" s="31">
        <v>22.376769920459999</v>
      </c>
      <c r="G13" s="31">
        <v>23.294692033840001</v>
      </c>
      <c r="H13" s="31">
        <v>22.780560246669999</v>
      </c>
      <c r="I13" s="31">
        <v>26.509696797709999</v>
      </c>
      <c r="J13" s="31">
        <v>28.375375578136335</v>
      </c>
      <c r="K13" s="31">
        <v>28.63686916766023</v>
      </c>
      <c r="L13" s="31">
        <v>28.345255429362695</v>
      </c>
      <c r="M13" s="31">
        <v>35.265010653819282</v>
      </c>
      <c r="N13" s="31">
        <v>32.724423861043</v>
      </c>
      <c r="O13" s="9"/>
    </row>
    <row r="14" spans="1:15" x14ac:dyDescent="0.25">
      <c r="A14" s="15"/>
      <c r="B14" s="20" t="s">
        <v>19</v>
      </c>
      <c r="C14" s="31">
        <v>19.24787660354</v>
      </c>
      <c r="D14" s="31">
        <v>19.651051763630001</v>
      </c>
      <c r="E14" s="31">
        <v>16.583703877668</v>
      </c>
      <c r="F14" s="31">
        <v>9.5565448278900007</v>
      </c>
      <c r="G14" s="31">
        <v>9.1476158975199997</v>
      </c>
      <c r="H14" s="31">
        <v>10.900039898900001</v>
      </c>
      <c r="I14" s="31">
        <v>12.392283263969999</v>
      </c>
      <c r="J14" s="31">
        <v>14.002592603153616</v>
      </c>
      <c r="K14" s="31">
        <v>16.061735766237284</v>
      </c>
      <c r="L14" s="31">
        <v>14.15647116193448</v>
      </c>
      <c r="M14" s="31">
        <v>11.385135974373533</v>
      </c>
      <c r="N14" s="31">
        <v>9.2376773178799994</v>
      </c>
      <c r="O14" s="9"/>
    </row>
    <row r="15" spans="1:15" x14ac:dyDescent="0.25">
      <c r="A15" s="15"/>
      <c r="B15" s="20" t="s">
        <v>11</v>
      </c>
      <c r="C15" s="31">
        <v>18.649996694159999</v>
      </c>
      <c r="D15" s="31">
        <v>23.642713155340001</v>
      </c>
      <c r="E15" s="31">
        <v>23.749706860340002</v>
      </c>
      <c r="F15" s="31">
        <v>18.695412430179999</v>
      </c>
      <c r="G15" s="31">
        <v>19.086960299100003</v>
      </c>
      <c r="H15" s="31">
        <v>21.454658077269997</v>
      </c>
      <c r="I15" s="31">
        <v>25.040219297330001</v>
      </c>
      <c r="J15" s="31">
        <v>26.150013397003779</v>
      </c>
      <c r="K15" s="31">
        <v>25.98683379148936</v>
      </c>
      <c r="L15" s="31">
        <v>30.935991320789931</v>
      </c>
      <c r="M15" s="31">
        <v>32.925677039302016</v>
      </c>
      <c r="N15" s="31">
        <v>35.815544914737004</v>
      </c>
      <c r="O15" s="9"/>
    </row>
    <row r="16" spans="1:15" x14ac:dyDescent="0.25">
      <c r="A16" s="15"/>
      <c r="B16" s="23" t="s">
        <v>10</v>
      </c>
      <c r="C16" s="31">
        <v>27.149457217359998</v>
      </c>
      <c r="D16" s="31">
        <v>26.735363302660001</v>
      </c>
      <c r="E16" s="31">
        <v>29.38261682397</v>
      </c>
      <c r="F16" s="31">
        <v>18.073490847230001</v>
      </c>
      <c r="G16" s="31">
        <v>18.740001663070004</v>
      </c>
      <c r="H16" s="31">
        <v>16.786459198860001</v>
      </c>
      <c r="I16" s="31">
        <v>16.385170185610001</v>
      </c>
      <c r="J16" s="31">
        <v>14.06953952590878</v>
      </c>
      <c r="K16" s="31">
        <v>13.517639934177778</v>
      </c>
      <c r="L16" s="31">
        <v>13.127801808995816</v>
      </c>
      <c r="M16" s="31">
        <v>13.006612599896684</v>
      </c>
      <c r="N16" s="31">
        <v>5.1476121396519998</v>
      </c>
      <c r="O16" s="9"/>
    </row>
    <row r="17" spans="1:15" x14ac:dyDescent="0.25">
      <c r="A17" s="15"/>
      <c r="B17" s="23" t="s">
        <v>26</v>
      </c>
      <c r="C17" s="31">
        <v>0.12614010776000001</v>
      </c>
      <c r="D17" s="31">
        <v>0.62588642329999999</v>
      </c>
      <c r="E17" s="31">
        <v>0.42375442837999999</v>
      </c>
      <c r="F17" s="31">
        <v>0.37781447213000002</v>
      </c>
      <c r="G17" s="31">
        <v>0.72638735192999992</v>
      </c>
      <c r="H17" s="31">
        <v>1.0726726205299999</v>
      </c>
      <c r="I17" s="31">
        <v>1.30257079912</v>
      </c>
      <c r="J17" s="31">
        <v>10.507639222690145</v>
      </c>
      <c r="K17" s="31">
        <v>6.9767156482818891</v>
      </c>
      <c r="L17" s="31">
        <v>8.0556659436293252</v>
      </c>
      <c r="M17" s="31">
        <v>9.4571661996743739</v>
      </c>
      <c r="N17" s="31">
        <v>9.2412507173900007</v>
      </c>
      <c r="O17" s="9"/>
    </row>
    <row r="18" spans="1:15" x14ac:dyDescent="0.25">
      <c r="A18" s="15"/>
      <c r="B18" s="24" t="s">
        <v>9</v>
      </c>
      <c r="C18" s="25">
        <f t="shared" ref="C18:K18" si="0">SUM(C7:C17)</f>
        <v>365.55144741728202</v>
      </c>
      <c r="D18" s="25">
        <f t="shared" si="0"/>
        <v>423.80258295170501</v>
      </c>
      <c r="E18" s="25">
        <f t="shared" si="0"/>
        <v>384.88381318140296</v>
      </c>
      <c r="F18" s="25">
        <f t="shared" si="0"/>
        <v>322.28717054038401</v>
      </c>
      <c r="G18" s="25">
        <f t="shared" si="0"/>
        <v>301.40747680509128</v>
      </c>
      <c r="H18" s="25">
        <f t="shared" si="0"/>
        <v>353.8971821882231</v>
      </c>
      <c r="I18" s="25">
        <f t="shared" si="0"/>
        <v>385.76416517810861</v>
      </c>
      <c r="J18" s="25">
        <f t="shared" si="0"/>
        <v>417.54019323949171</v>
      </c>
      <c r="K18" s="25">
        <f t="shared" si="0"/>
        <v>439.55864087152099</v>
      </c>
      <c r="L18" s="25">
        <f>SUM(L7:L17)</f>
        <v>470.66643237667694</v>
      </c>
      <c r="M18" s="25">
        <f>SUM(M7:M17)</f>
        <v>478.85337186852979</v>
      </c>
      <c r="N18" s="25">
        <f>SUM(N7:N17)</f>
        <v>462.83296480320303</v>
      </c>
      <c r="O18" s="9"/>
    </row>
    <row r="19" spans="1:15" x14ac:dyDescent="0.25">
      <c r="A19" s="15"/>
      <c r="B19" s="42" t="s">
        <v>14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5" x14ac:dyDescent="0.25">
      <c r="A20" s="15"/>
      <c r="B20" s="24" t="s">
        <v>4</v>
      </c>
      <c r="C20" s="27">
        <f t="shared" ref="C20:K23" si="1">C7</f>
        <v>48.411643139951998</v>
      </c>
      <c r="D20" s="27">
        <f t="shared" si="1"/>
        <v>74.539615272524998</v>
      </c>
      <c r="E20" s="27">
        <f t="shared" si="1"/>
        <v>62.150478590959999</v>
      </c>
      <c r="F20" s="27">
        <f t="shared" si="1"/>
        <v>48.568429879404</v>
      </c>
      <c r="G20" s="27">
        <f t="shared" si="1"/>
        <v>49.529617778861251</v>
      </c>
      <c r="H20" s="27">
        <f t="shared" si="1"/>
        <v>78.681847920163648</v>
      </c>
      <c r="I20" s="27">
        <f t="shared" si="1"/>
        <v>63.950959273618643</v>
      </c>
      <c r="J20" s="27">
        <f t="shared" si="1"/>
        <v>60.208401478591995</v>
      </c>
      <c r="K20" s="27">
        <f t="shared" si="1"/>
        <v>57.767836587712964</v>
      </c>
      <c r="L20" s="27">
        <f t="shared" ref="L20" si="2">L7</f>
        <v>73.753662646511387</v>
      </c>
      <c r="M20" s="27">
        <f t="shared" ref="M20:N20" si="3">M7</f>
        <v>49.685595496029705</v>
      </c>
      <c r="N20" s="27">
        <f t="shared" si="3"/>
        <v>43.849601973123001</v>
      </c>
    </row>
    <row r="21" spans="1:15" x14ac:dyDescent="0.25">
      <c r="A21" s="15"/>
      <c r="B21" s="24" t="s">
        <v>20</v>
      </c>
      <c r="C21" s="27">
        <f t="shared" si="1"/>
        <v>21.354494211700001</v>
      </c>
      <c r="D21" s="27">
        <f t="shared" si="1"/>
        <v>22.853364049734999</v>
      </c>
      <c r="E21" s="27">
        <f t="shared" si="1"/>
        <v>28.417744696860002</v>
      </c>
      <c r="F21" s="27">
        <f t="shared" si="1"/>
        <v>30.468413996990002</v>
      </c>
      <c r="G21" s="27">
        <f t="shared" si="1"/>
        <v>26.999356596379997</v>
      </c>
      <c r="H21" s="27">
        <f t="shared" si="1"/>
        <v>28.09929627733948</v>
      </c>
      <c r="I21" s="27">
        <f t="shared" si="1"/>
        <v>29.469317707610003</v>
      </c>
      <c r="J21" s="27">
        <f t="shared" si="1"/>
        <v>30.89048378773559</v>
      </c>
      <c r="K21" s="27">
        <f t="shared" si="1"/>
        <v>33.19756257925188</v>
      </c>
      <c r="L21" s="27">
        <f t="shared" ref="L21" si="4">L8</f>
        <v>40.703683512552864</v>
      </c>
      <c r="M21" s="27">
        <f t="shared" ref="M21:N21" si="5">M8</f>
        <v>39.337409930591797</v>
      </c>
      <c r="N21" s="27">
        <f t="shared" si="5"/>
        <v>42.256645201975999</v>
      </c>
    </row>
    <row r="22" spans="1:15" x14ac:dyDescent="0.25">
      <c r="A22" s="15"/>
      <c r="B22" s="24" t="s">
        <v>1</v>
      </c>
      <c r="C22" s="27">
        <f t="shared" si="1"/>
        <v>62.078518919430003</v>
      </c>
      <c r="D22" s="27">
        <f t="shared" si="1"/>
        <v>66.052597747169997</v>
      </c>
      <c r="E22" s="27">
        <f t="shared" si="1"/>
        <v>53.354202359840002</v>
      </c>
      <c r="F22" s="27">
        <f t="shared" si="1"/>
        <v>57.750899159980001</v>
      </c>
      <c r="G22" s="27">
        <f t="shared" si="1"/>
        <v>57.475756321030012</v>
      </c>
      <c r="H22" s="27">
        <f t="shared" si="1"/>
        <v>59.4885473155</v>
      </c>
      <c r="I22" s="27">
        <f t="shared" si="1"/>
        <v>66.860505222830014</v>
      </c>
      <c r="J22" s="27">
        <f t="shared" si="1"/>
        <v>70.515155034491016</v>
      </c>
      <c r="K22" s="27">
        <f t="shared" si="1"/>
        <v>72.327623174285307</v>
      </c>
      <c r="L22" s="27">
        <f t="shared" ref="L22" si="6">L9</f>
        <v>75.144943675004114</v>
      </c>
      <c r="M22" s="27">
        <f t="shared" ref="M22:N22" si="7">M9</f>
        <v>81.557703666887278</v>
      </c>
      <c r="N22" s="27">
        <f t="shared" si="7"/>
        <v>80.872866372665996</v>
      </c>
    </row>
    <row r="23" spans="1:15" x14ac:dyDescent="0.25">
      <c r="A23" s="15"/>
      <c r="B23" s="24" t="s">
        <v>16</v>
      </c>
      <c r="C23" s="27">
        <f t="shared" si="1"/>
        <v>6.4874538125700001</v>
      </c>
      <c r="D23" s="27">
        <f t="shared" si="1"/>
        <v>6.5488141756899996</v>
      </c>
      <c r="E23" s="27">
        <f t="shared" si="1"/>
        <v>5.9068340900300003</v>
      </c>
      <c r="F23" s="27">
        <f t="shared" si="1"/>
        <v>4.4380704041600003</v>
      </c>
      <c r="G23" s="27">
        <f t="shared" si="1"/>
        <v>2.6888438593999999</v>
      </c>
      <c r="H23" s="27">
        <f t="shared" si="1"/>
        <v>2.6215731148499999</v>
      </c>
      <c r="I23" s="27">
        <f t="shared" si="1"/>
        <v>2.6365645066200001</v>
      </c>
      <c r="J23" s="27">
        <f t="shared" si="1"/>
        <v>2.5854049359698799</v>
      </c>
      <c r="K23" s="27">
        <f t="shared" si="1"/>
        <v>2.2916545134180129</v>
      </c>
      <c r="L23" s="27">
        <f t="shared" ref="L23" si="8">L10</f>
        <v>2.18630083516</v>
      </c>
      <c r="M23" s="27">
        <f t="shared" ref="M23:N23" si="9">M10</f>
        <v>1.1838792887355094</v>
      </c>
      <c r="N23" s="27">
        <f t="shared" si="9"/>
        <v>1.9942954133049999</v>
      </c>
    </row>
    <row r="24" spans="1:15" x14ac:dyDescent="0.25">
      <c r="A24" s="15"/>
      <c r="B24" s="24" t="s">
        <v>17</v>
      </c>
      <c r="C24" s="27">
        <f t="shared" ref="C24:K24" si="10">C11+C12</f>
        <v>117.97961119786</v>
      </c>
      <c r="D24" s="27">
        <f t="shared" si="10"/>
        <v>133.57826253448999</v>
      </c>
      <c r="E24" s="27">
        <f t="shared" si="10"/>
        <v>119.4839689234</v>
      </c>
      <c r="F24" s="27">
        <f t="shared" si="10"/>
        <v>111.98132460196001</v>
      </c>
      <c r="G24" s="27">
        <f t="shared" si="10"/>
        <v>93.718245003960007</v>
      </c>
      <c r="H24" s="27">
        <f t="shared" si="10"/>
        <v>112.01152751813999</v>
      </c>
      <c r="I24" s="27">
        <f t="shared" si="10"/>
        <v>141.21687812368998</v>
      </c>
      <c r="J24" s="27">
        <f t="shared" si="10"/>
        <v>160.23558767581051</v>
      </c>
      <c r="K24" s="27">
        <f t="shared" si="10"/>
        <v>182.79416970900633</v>
      </c>
      <c r="L24" s="27">
        <f t="shared" ref="L24" si="11">L11+L12</f>
        <v>184.25665604273635</v>
      </c>
      <c r="M24" s="27">
        <f t="shared" ref="M24:N24" si="12">M11+M12</f>
        <v>205.04918101921959</v>
      </c>
      <c r="N24" s="27">
        <f t="shared" si="12"/>
        <v>201.69304689143101</v>
      </c>
    </row>
    <row r="25" spans="1:15" x14ac:dyDescent="0.25">
      <c r="A25" s="15"/>
      <c r="B25" s="24" t="s">
        <v>18</v>
      </c>
      <c r="C25" s="27">
        <f t="shared" ref="C25:K28" si="13">C13</f>
        <v>44.066255512950001</v>
      </c>
      <c r="D25" s="27">
        <f t="shared" si="13"/>
        <v>49.574914527164999</v>
      </c>
      <c r="E25" s="27">
        <f t="shared" si="13"/>
        <v>45.430802529955002</v>
      </c>
      <c r="F25" s="27">
        <f t="shared" si="13"/>
        <v>22.376769920459999</v>
      </c>
      <c r="G25" s="27">
        <f t="shared" si="13"/>
        <v>23.294692033840001</v>
      </c>
      <c r="H25" s="27">
        <f t="shared" si="13"/>
        <v>22.780560246669999</v>
      </c>
      <c r="I25" s="27">
        <f t="shared" si="13"/>
        <v>26.509696797709999</v>
      </c>
      <c r="J25" s="27">
        <f t="shared" si="13"/>
        <v>28.375375578136335</v>
      </c>
      <c r="K25" s="27">
        <f t="shared" si="13"/>
        <v>28.63686916766023</v>
      </c>
      <c r="L25" s="27">
        <f t="shared" ref="L25" si="14">L13</f>
        <v>28.345255429362695</v>
      </c>
      <c r="M25" s="27">
        <f t="shared" ref="M25:N25" si="15">M13</f>
        <v>35.265010653819282</v>
      </c>
      <c r="N25" s="27">
        <f t="shared" si="15"/>
        <v>32.724423861043</v>
      </c>
    </row>
    <row r="26" spans="1:15" x14ac:dyDescent="0.25">
      <c r="A26" s="15"/>
      <c r="B26" s="24" t="s">
        <v>19</v>
      </c>
      <c r="C26" s="27">
        <f t="shared" si="13"/>
        <v>19.24787660354</v>
      </c>
      <c r="D26" s="27">
        <f t="shared" si="13"/>
        <v>19.651051763630001</v>
      </c>
      <c r="E26" s="27">
        <f t="shared" si="13"/>
        <v>16.583703877668</v>
      </c>
      <c r="F26" s="27">
        <f t="shared" si="13"/>
        <v>9.5565448278900007</v>
      </c>
      <c r="G26" s="27">
        <f t="shared" si="13"/>
        <v>9.1476158975199997</v>
      </c>
      <c r="H26" s="27">
        <f t="shared" si="13"/>
        <v>10.900039898900001</v>
      </c>
      <c r="I26" s="27">
        <f t="shared" si="13"/>
        <v>12.392283263969999</v>
      </c>
      <c r="J26" s="27">
        <f t="shared" si="13"/>
        <v>14.002592603153616</v>
      </c>
      <c r="K26" s="27">
        <f t="shared" si="13"/>
        <v>16.061735766237284</v>
      </c>
      <c r="L26" s="27">
        <f t="shared" ref="L26" si="16">L14</f>
        <v>14.15647116193448</v>
      </c>
      <c r="M26" s="27">
        <f t="shared" ref="M26:N26" si="17">M14</f>
        <v>11.385135974373533</v>
      </c>
      <c r="N26" s="27">
        <f t="shared" si="17"/>
        <v>9.2376773178799994</v>
      </c>
    </row>
    <row r="27" spans="1:15" x14ac:dyDescent="0.25">
      <c r="A27" s="15"/>
      <c r="B27" s="24" t="s">
        <v>36</v>
      </c>
      <c r="C27" s="27">
        <f t="shared" si="13"/>
        <v>18.649996694159999</v>
      </c>
      <c r="D27" s="27">
        <f t="shared" si="13"/>
        <v>23.642713155340001</v>
      </c>
      <c r="E27" s="27">
        <f t="shared" si="13"/>
        <v>23.749706860340002</v>
      </c>
      <c r="F27" s="27">
        <f t="shared" si="13"/>
        <v>18.695412430179999</v>
      </c>
      <c r="G27" s="27">
        <f t="shared" si="13"/>
        <v>19.086960299100003</v>
      </c>
      <c r="H27" s="27">
        <f t="shared" si="13"/>
        <v>21.454658077269997</v>
      </c>
      <c r="I27" s="27">
        <f t="shared" si="13"/>
        <v>25.040219297330001</v>
      </c>
      <c r="J27" s="27">
        <f t="shared" si="13"/>
        <v>26.150013397003779</v>
      </c>
      <c r="K27" s="27">
        <f t="shared" si="13"/>
        <v>25.98683379148936</v>
      </c>
      <c r="L27" s="27">
        <f t="shared" ref="L27" si="18">L15</f>
        <v>30.935991320789931</v>
      </c>
      <c r="M27" s="27">
        <f t="shared" ref="M27:N27" si="19">M15</f>
        <v>32.925677039302016</v>
      </c>
      <c r="N27" s="27">
        <f t="shared" si="19"/>
        <v>35.815544914737004</v>
      </c>
    </row>
    <row r="28" spans="1:15" x14ac:dyDescent="0.25">
      <c r="A28" s="15"/>
      <c r="B28" s="24" t="s">
        <v>40</v>
      </c>
      <c r="C28" s="27">
        <f t="shared" si="13"/>
        <v>27.149457217359998</v>
      </c>
      <c r="D28" s="27">
        <f t="shared" si="13"/>
        <v>26.735363302660001</v>
      </c>
      <c r="E28" s="27">
        <f t="shared" si="13"/>
        <v>29.38261682397</v>
      </c>
      <c r="F28" s="27">
        <f t="shared" si="13"/>
        <v>18.073490847230001</v>
      </c>
      <c r="G28" s="27">
        <f t="shared" si="13"/>
        <v>18.740001663070004</v>
      </c>
      <c r="H28" s="27">
        <f t="shared" si="13"/>
        <v>16.786459198860001</v>
      </c>
      <c r="I28" s="27">
        <f t="shared" si="13"/>
        <v>16.385170185610001</v>
      </c>
      <c r="J28" s="27">
        <f t="shared" si="13"/>
        <v>14.06953952590878</v>
      </c>
      <c r="K28" s="27">
        <f t="shared" si="13"/>
        <v>13.517639934177778</v>
      </c>
      <c r="L28" s="27">
        <f t="shared" ref="L28" si="20">L16</f>
        <v>13.127801808995816</v>
      </c>
      <c r="M28" s="27">
        <f t="shared" ref="M28:N28" si="21">M16</f>
        <v>13.006612599896684</v>
      </c>
      <c r="N28" s="27">
        <f t="shared" si="21"/>
        <v>5.1476121396519998</v>
      </c>
    </row>
    <row r="29" spans="1:15" x14ac:dyDescent="0.25">
      <c r="A29" s="15"/>
      <c r="B29" s="24" t="s">
        <v>0</v>
      </c>
      <c r="C29" s="27">
        <f t="shared" ref="C29:K29" si="22">C17</f>
        <v>0.12614010776000001</v>
      </c>
      <c r="D29" s="27">
        <f t="shared" si="22"/>
        <v>0.62588642329999999</v>
      </c>
      <c r="E29" s="27">
        <f t="shared" si="22"/>
        <v>0.42375442837999999</v>
      </c>
      <c r="F29" s="27">
        <f t="shared" si="22"/>
        <v>0.37781447213000002</v>
      </c>
      <c r="G29" s="27">
        <f t="shared" si="22"/>
        <v>0.72638735192999992</v>
      </c>
      <c r="H29" s="27">
        <f t="shared" si="22"/>
        <v>1.0726726205299999</v>
      </c>
      <c r="I29" s="27">
        <f t="shared" si="22"/>
        <v>1.30257079912</v>
      </c>
      <c r="J29" s="27">
        <f t="shared" si="22"/>
        <v>10.507639222690145</v>
      </c>
      <c r="K29" s="27">
        <f t="shared" si="22"/>
        <v>6.9767156482818891</v>
      </c>
      <c r="L29" s="27">
        <f t="shared" ref="L29" si="23">L17</f>
        <v>8.0556659436293252</v>
      </c>
      <c r="M29" s="27">
        <f t="shared" ref="M29:N29" si="24">M17</f>
        <v>9.4571661996743739</v>
      </c>
      <c r="N29" s="27">
        <f t="shared" si="24"/>
        <v>9.2412507173900007</v>
      </c>
    </row>
    <row r="30" spans="1:15" x14ac:dyDescent="0.25">
      <c r="A30" s="15"/>
      <c r="B30" s="24" t="s">
        <v>9</v>
      </c>
      <c r="C30" s="27">
        <f t="shared" ref="C30:K30" si="25">SUM(C20:C29)</f>
        <v>365.55144741728208</v>
      </c>
      <c r="D30" s="27">
        <f t="shared" si="25"/>
        <v>423.80258295170501</v>
      </c>
      <c r="E30" s="27">
        <f t="shared" si="25"/>
        <v>384.88381318140296</v>
      </c>
      <c r="F30" s="27">
        <f t="shared" si="25"/>
        <v>322.28717054038401</v>
      </c>
      <c r="G30" s="27">
        <f t="shared" si="25"/>
        <v>301.40747680509128</v>
      </c>
      <c r="H30" s="27">
        <f t="shared" si="25"/>
        <v>353.8971821882231</v>
      </c>
      <c r="I30" s="27">
        <f t="shared" si="25"/>
        <v>385.76416517810861</v>
      </c>
      <c r="J30" s="27">
        <f t="shared" si="25"/>
        <v>417.54019323949171</v>
      </c>
      <c r="K30" s="27">
        <f t="shared" si="25"/>
        <v>439.55864087152105</v>
      </c>
      <c r="L30" s="27">
        <f t="shared" ref="L30" si="26">SUM(L20:L29)</f>
        <v>470.66643237667694</v>
      </c>
      <c r="M30" s="27">
        <f t="shared" ref="M30:N30" si="27">SUM(M20:M29)</f>
        <v>478.85337186852979</v>
      </c>
      <c r="N30" s="27">
        <f t="shared" si="27"/>
        <v>462.83296480320308</v>
      </c>
    </row>
    <row r="31" spans="1:15" x14ac:dyDescent="0.25">
      <c r="A31" s="15"/>
      <c r="B31" s="42" t="s">
        <v>15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5" x14ac:dyDescent="0.25">
      <c r="A32" s="15"/>
      <c r="B32" s="24" t="s">
        <v>4</v>
      </c>
      <c r="C32" s="43">
        <f t="shared" ref="C32:K32" si="28">C20/C$30*100</f>
        <v>13.243455464885475</v>
      </c>
      <c r="D32" s="43">
        <f t="shared" si="28"/>
        <v>17.588287157990081</v>
      </c>
      <c r="E32" s="43">
        <f t="shared" si="28"/>
        <v>16.147854615456978</v>
      </c>
      <c r="F32" s="43">
        <f t="shared" si="28"/>
        <v>15.069923446834247</v>
      </c>
      <c r="G32" s="43">
        <f t="shared" si="28"/>
        <v>16.432776752545582</v>
      </c>
      <c r="H32" s="43">
        <f t="shared" si="28"/>
        <v>22.232968184051849</v>
      </c>
      <c r="I32" s="43">
        <f t="shared" si="28"/>
        <v>16.577734545170173</v>
      </c>
      <c r="J32" s="43">
        <f t="shared" si="28"/>
        <v>14.419785796300047</v>
      </c>
      <c r="K32" s="43">
        <f t="shared" si="28"/>
        <v>13.1422366019641</v>
      </c>
      <c r="L32" s="43">
        <f t="shared" ref="L32:M42" si="29">L20/L$30*100</f>
        <v>15.670049439065567</v>
      </c>
      <c r="M32" s="43">
        <f t="shared" si="29"/>
        <v>10.375951891526199</v>
      </c>
      <c r="N32" s="43">
        <f t="shared" ref="N32" si="30">N20/N$30*100</f>
        <v>9.4741743366892379</v>
      </c>
    </row>
    <row r="33" spans="1:14" x14ac:dyDescent="0.25">
      <c r="A33" s="15"/>
      <c r="B33" s="24" t="s">
        <v>20</v>
      </c>
      <c r="C33" s="43">
        <f t="shared" ref="C33:K33" si="31">C21/C$30*100</f>
        <v>5.8417206011835452</v>
      </c>
      <c r="D33" s="43">
        <f t="shared" si="31"/>
        <v>5.3924551121339643</v>
      </c>
      <c r="E33" s="43">
        <f t="shared" si="31"/>
        <v>7.3834605986576483</v>
      </c>
      <c r="F33" s="43">
        <f t="shared" si="31"/>
        <v>9.4538091435359117</v>
      </c>
      <c r="G33" s="43">
        <f t="shared" si="31"/>
        <v>8.9577594035065857</v>
      </c>
      <c r="H33" s="43">
        <f t="shared" si="31"/>
        <v>7.9399604437637592</v>
      </c>
      <c r="I33" s="43">
        <f t="shared" si="31"/>
        <v>7.6392055996191139</v>
      </c>
      <c r="J33" s="43">
        <f t="shared" si="31"/>
        <v>7.3982060380993069</v>
      </c>
      <c r="K33" s="43">
        <f t="shared" si="31"/>
        <v>7.5524763916437765</v>
      </c>
      <c r="L33" s="43">
        <f t="shared" si="29"/>
        <v>8.648095702728483</v>
      </c>
      <c r="M33" s="43">
        <f t="shared" si="29"/>
        <v>8.214917601413898</v>
      </c>
      <c r="N33" s="43">
        <f t="shared" ref="N33" si="32">N21/N$30*100</f>
        <v>9.1299990310637344</v>
      </c>
    </row>
    <row r="34" spans="1:14" x14ac:dyDescent="0.25">
      <c r="A34" s="15"/>
      <c r="B34" s="24" t="s">
        <v>1</v>
      </c>
      <c r="C34" s="43">
        <f t="shared" ref="C34:K34" si="33">C22/C$30*100</f>
        <v>16.982156508483609</v>
      </c>
      <c r="D34" s="43">
        <f t="shared" si="33"/>
        <v>15.585699664010097</v>
      </c>
      <c r="E34" s="43">
        <f t="shared" si="33"/>
        <v>13.862417834312291</v>
      </c>
      <c r="F34" s="43">
        <f t="shared" si="33"/>
        <v>17.919081005659692</v>
      </c>
      <c r="G34" s="43">
        <f t="shared" si="33"/>
        <v>19.06912095554862</v>
      </c>
      <c r="H34" s="43">
        <f t="shared" si="33"/>
        <v>16.809556647970293</v>
      </c>
      <c r="I34" s="43">
        <f t="shared" si="33"/>
        <v>17.331963737990101</v>
      </c>
      <c r="J34" s="43">
        <f t="shared" si="33"/>
        <v>16.888231642419417</v>
      </c>
      <c r="K34" s="43">
        <f t="shared" si="33"/>
        <v>16.45460160466417</v>
      </c>
      <c r="L34" s="43">
        <f t="shared" si="29"/>
        <v>15.965647538438688</v>
      </c>
      <c r="M34" s="43">
        <f t="shared" si="29"/>
        <v>17.031874151505217</v>
      </c>
      <c r="N34" s="43">
        <f t="shared" ref="N34" si="34">N22/N$30*100</f>
        <v>17.473445610567779</v>
      </c>
    </row>
    <row r="35" spans="1:14" x14ac:dyDescent="0.25">
      <c r="A35" s="15"/>
      <c r="B35" s="24" t="s">
        <v>16</v>
      </c>
      <c r="C35" s="43">
        <f t="shared" ref="C35:K35" si="35">C23/C$30*100</f>
        <v>1.7747033580103655</v>
      </c>
      <c r="D35" s="43">
        <f t="shared" si="35"/>
        <v>1.5452511237847455</v>
      </c>
      <c r="E35" s="43">
        <f t="shared" si="35"/>
        <v>1.5347057703478943</v>
      </c>
      <c r="F35" s="43">
        <f t="shared" si="35"/>
        <v>1.3770546301047657</v>
      </c>
      <c r="G35" s="43">
        <f t="shared" si="35"/>
        <v>0.89209593866139314</v>
      </c>
      <c r="H35" s="43">
        <f t="shared" si="35"/>
        <v>0.74077253134377741</v>
      </c>
      <c r="I35" s="43">
        <f t="shared" si="35"/>
        <v>0.68346537719559552</v>
      </c>
      <c r="J35" s="43">
        <f t="shared" si="35"/>
        <v>0.61919905624198179</v>
      </c>
      <c r="K35" s="43">
        <f t="shared" si="35"/>
        <v>0.52135353519027794</v>
      </c>
      <c r="L35" s="43">
        <f t="shared" si="29"/>
        <v>0.46451174011285579</v>
      </c>
      <c r="M35" s="43">
        <f t="shared" si="29"/>
        <v>0.2472321086757526</v>
      </c>
      <c r="N35" s="43">
        <f t="shared" ref="N35" si="36">N23/N$30*100</f>
        <v>0.4308888011364912</v>
      </c>
    </row>
    <row r="36" spans="1:14" x14ac:dyDescent="0.25">
      <c r="A36" s="15"/>
      <c r="B36" s="24" t="s">
        <v>17</v>
      </c>
      <c r="C36" s="43">
        <f t="shared" ref="C36:K36" si="37">C24/C$30*100</f>
        <v>32.274420476629821</v>
      </c>
      <c r="D36" s="43">
        <f t="shared" si="37"/>
        <v>31.518982636713211</v>
      </c>
      <c r="E36" s="43">
        <f t="shared" si="37"/>
        <v>31.044165753753063</v>
      </c>
      <c r="F36" s="43">
        <f t="shared" si="37"/>
        <v>34.745821378554773</v>
      </c>
      <c r="G36" s="43">
        <f t="shared" si="37"/>
        <v>31.093536894761247</v>
      </c>
      <c r="H36" s="43">
        <f t="shared" si="37"/>
        <v>31.650867301499382</v>
      </c>
      <c r="I36" s="43">
        <f t="shared" si="37"/>
        <v>36.607049298757353</v>
      </c>
      <c r="J36" s="43">
        <f t="shared" si="37"/>
        <v>38.376086966052384</v>
      </c>
      <c r="K36" s="43">
        <f t="shared" si="37"/>
        <v>41.585843778790689</v>
      </c>
      <c r="L36" s="43">
        <f t="shared" si="29"/>
        <v>39.148034227194415</v>
      </c>
      <c r="M36" s="43">
        <f t="shared" si="29"/>
        <v>42.820870242408212</v>
      </c>
      <c r="N36" s="43">
        <f t="shared" ref="N36" si="38">N24/N$30*100</f>
        <v>43.577934639377091</v>
      </c>
    </row>
    <row r="37" spans="1:14" x14ac:dyDescent="0.25">
      <c r="A37" s="15"/>
      <c r="B37" s="24" t="s">
        <v>18</v>
      </c>
      <c r="C37" s="43">
        <f t="shared" ref="C37:K37" si="39">C25/C$30*100</f>
        <v>12.054734244465392</v>
      </c>
      <c r="D37" s="43">
        <f t="shared" si="39"/>
        <v>11.697643318236778</v>
      </c>
      <c r="E37" s="43">
        <f t="shared" si="39"/>
        <v>11.803770637800923</v>
      </c>
      <c r="F37" s="43">
        <f t="shared" si="39"/>
        <v>6.9431153225679179</v>
      </c>
      <c r="G37" s="43">
        <f t="shared" si="39"/>
        <v>7.728637750052826</v>
      </c>
      <c r="H37" s="43">
        <f t="shared" si="39"/>
        <v>6.4370561262491135</v>
      </c>
      <c r="I37" s="43">
        <f t="shared" si="39"/>
        <v>6.8719956882128699</v>
      </c>
      <c r="J37" s="43">
        <f t="shared" si="39"/>
        <v>6.7958429002931586</v>
      </c>
      <c r="K37" s="43">
        <f t="shared" si="39"/>
        <v>6.5149143947850456</v>
      </c>
      <c r="L37" s="43">
        <f t="shared" si="29"/>
        <v>6.022366049397343</v>
      </c>
      <c r="M37" s="43">
        <f t="shared" si="29"/>
        <v>7.3644695277412326</v>
      </c>
      <c r="N37" s="43">
        <f t="shared" ref="N37" si="40">N25/N$30*100</f>
        <v>7.070460911304675</v>
      </c>
    </row>
    <row r="38" spans="1:14" x14ac:dyDescent="0.25">
      <c r="A38" s="15"/>
      <c r="B38" s="24" t="s">
        <v>19</v>
      </c>
      <c r="C38" s="43">
        <f t="shared" ref="C38:K40" si="41">C26/C$30*100</f>
        <v>5.2654357518022028</v>
      </c>
      <c r="D38" s="43">
        <f t="shared" si="41"/>
        <v>4.6368409618374979</v>
      </c>
      <c r="E38" s="43">
        <f t="shared" si="41"/>
        <v>4.308755865981766</v>
      </c>
      <c r="F38" s="43">
        <f t="shared" si="41"/>
        <v>2.9652265747551758</v>
      </c>
      <c r="G38" s="43">
        <f t="shared" si="41"/>
        <v>3.0349664827443594</v>
      </c>
      <c r="H38" s="43">
        <f t="shared" si="41"/>
        <v>3.0800018896739125</v>
      </c>
      <c r="I38" s="43">
        <f t="shared" si="41"/>
        <v>3.2123987613645864</v>
      </c>
      <c r="J38" s="43">
        <f t="shared" si="41"/>
        <v>3.3535915415745481</v>
      </c>
      <c r="K38" s="43">
        <f t="shared" si="41"/>
        <v>3.6540598392950216</v>
      </c>
      <c r="L38" s="43">
        <f t="shared" si="29"/>
        <v>3.0077503276471131</v>
      </c>
      <c r="M38" s="43">
        <f t="shared" si="29"/>
        <v>2.3775829185346837</v>
      </c>
      <c r="N38" s="43">
        <f t="shared" ref="N38" si="42">N26/N$30*100</f>
        <v>1.9958987410950442</v>
      </c>
    </row>
    <row r="39" spans="1:14" x14ac:dyDescent="0.25">
      <c r="A39" s="15"/>
      <c r="B39" s="24" t="s">
        <v>36</v>
      </c>
      <c r="C39" s="43">
        <f t="shared" si="41"/>
        <v>5.1018801391506372</v>
      </c>
      <c r="D39" s="43">
        <f t="shared" si="41"/>
        <v>5.5787090750303987</v>
      </c>
      <c r="E39" s="43">
        <f t="shared" si="41"/>
        <v>6.1706172218643864</v>
      </c>
      <c r="F39" s="43">
        <f t="shared" si="41"/>
        <v>5.8008553051718152</v>
      </c>
      <c r="G39" s="43">
        <f t="shared" si="41"/>
        <v>6.33261009362512</v>
      </c>
      <c r="H39" s="43">
        <f t="shared" si="41"/>
        <v>6.0623986731431962</v>
      </c>
      <c r="I39" s="43">
        <f t="shared" si="41"/>
        <v>6.4910693002728355</v>
      </c>
      <c r="J39" s="43">
        <f t="shared" si="41"/>
        <v>6.2628733282222528</v>
      </c>
      <c r="K39" s="43">
        <f t="shared" si="41"/>
        <v>5.9120288796882221</v>
      </c>
      <c r="L39" s="43">
        <f t="shared" si="29"/>
        <v>6.5728059603859084</v>
      </c>
      <c r="M39" s="43">
        <f t="shared" si="29"/>
        <v>6.8759413577527919</v>
      </c>
      <c r="N39" s="43">
        <f t="shared" ref="N39" si="43">N27/N$30*100</f>
        <v>7.7383305940547684</v>
      </c>
    </row>
    <row r="40" spans="1:14" x14ac:dyDescent="0.25">
      <c r="A40" s="15"/>
      <c r="B40" s="24" t="s">
        <v>40</v>
      </c>
      <c r="C40" s="43">
        <f t="shared" si="41"/>
        <v>7.4269866551420094</v>
      </c>
      <c r="D40" s="43">
        <f t="shared" si="41"/>
        <v>6.3084474654338445</v>
      </c>
      <c r="E40" s="43">
        <f t="shared" si="41"/>
        <v>7.6341523903270581</v>
      </c>
      <c r="F40" s="43">
        <f t="shared" si="41"/>
        <v>5.6078840547471662</v>
      </c>
      <c r="G40" s="43">
        <f t="shared" si="41"/>
        <v>6.2174972770129546</v>
      </c>
      <c r="H40" s="43">
        <f t="shared" si="41"/>
        <v>4.7433153027853123</v>
      </c>
      <c r="I40" s="43">
        <f t="shared" si="41"/>
        <v>4.2474578161102423</v>
      </c>
      <c r="J40" s="43">
        <f t="shared" si="41"/>
        <v>3.3696251890746258</v>
      </c>
      <c r="K40" s="43">
        <f t="shared" si="41"/>
        <v>3.0752756691066527</v>
      </c>
      <c r="L40" s="43">
        <f t="shared" si="29"/>
        <v>2.7891944073227566</v>
      </c>
      <c r="M40" s="43">
        <f t="shared" si="29"/>
        <v>2.7161994389104307</v>
      </c>
      <c r="N40" s="43">
        <f t="shared" ref="N40" si="44">N28/N$30*100</f>
        <v>1.112196522527467</v>
      </c>
    </row>
    <row r="41" spans="1:14" x14ac:dyDescent="0.25">
      <c r="A41" s="15"/>
      <c r="B41" s="24" t="s">
        <v>0</v>
      </c>
      <c r="C41" s="43">
        <f t="shared" ref="C41:K41" si="45">C29/C$30*100</f>
        <v>3.4506800246918268E-2</v>
      </c>
      <c r="D41" s="43">
        <f t="shared" si="45"/>
        <v>0.14768348482937957</v>
      </c>
      <c r="E41" s="43">
        <f t="shared" si="45"/>
        <v>0.11009931149800695</v>
      </c>
      <c r="F41" s="43">
        <f t="shared" si="45"/>
        <v>0.1172291380685469</v>
      </c>
      <c r="G41" s="43">
        <f t="shared" si="45"/>
        <v>0.24099845154130894</v>
      </c>
      <c r="H41" s="43">
        <f t="shared" si="45"/>
        <v>0.30310289951941188</v>
      </c>
      <c r="I41" s="43">
        <f t="shared" si="45"/>
        <v>0.33765987530713193</v>
      </c>
      <c r="J41" s="43">
        <f t="shared" si="45"/>
        <v>2.5165575417222645</v>
      </c>
      <c r="K41" s="43">
        <f t="shared" si="45"/>
        <v>1.5872093048720477</v>
      </c>
      <c r="L41" s="43">
        <f t="shared" si="29"/>
        <v>1.7115446077068719</v>
      </c>
      <c r="M41" s="43">
        <f t="shared" si="29"/>
        <v>1.9749607615315818</v>
      </c>
      <c r="N41" s="43">
        <f t="shared" ref="N41" si="46">N29/N$30*100</f>
        <v>1.9966708121836974</v>
      </c>
    </row>
    <row r="42" spans="1:14" x14ac:dyDescent="0.25">
      <c r="A42" s="15"/>
      <c r="B42" s="24" t="s">
        <v>9</v>
      </c>
      <c r="C42" s="43">
        <f t="shared" ref="C42:K42" si="47">C30/C$30*100</f>
        <v>100</v>
      </c>
      <c r="D42" s="43">
        <f t="shared" si="47"/>
        <v>100</v>
      </c>
      <c r="E42" s="43">
        <f t="shared" si="47"/>
        <v>100</v>
      </c>
      <c r="F42" s="43">
        <f t="shared" si="47"/>
        <v>100</v>
      </c>
      <c r="G42" s="43">
        <f t="shared" si="47"/>
        <v>100</v>
      </c>
      <c r="H42" s="43">
        <f t="shared" si="47"/>
        <v>100</v>
      </c>
      <c r="I42" s="43">
        <f t="shared" si="47"/>
        <v>100</v>
      </c>
      <c r="J42" s="43">
        <f t="shared" si="47"/>
        <v>100</v>
      </c>
      <c r="K42" s="43">
        <f t="shared" si="47"/>
        <v>100</v>
      </c>
      <c r="L42" s="43">
        <f t="shared" si="29"/>
        <v>100</v>
      </c>
      <c r="M42" s="43">
        <f t="shared" si="29"/>
        <v>100</v>
      </c>
      <c r="N42" s="43">
        <f t="shared" ref="N42" si="48">N30/N$30*100</f>
        <v>100</v>
      </c>
    </row>
    <row r="43" spans="1:14" x14ac:dyDescent="0.25">
      <c r="B43" s="12"/>
      <c r="C43" s="11"/>
      <c r="D43" s="11"/>
      <c r="E43" s="11"/>
      <c r="F43" s="11"/>
      <c r="G43" s="11"/>
      <c r="H43" s="11"/>
      <c r="I43" s="11"/>
      <c r="J43" s="11"/>
      <c r="K43" s="1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A19" zoomScaleNormal="100" workbookViewId="0">
      <selection activeCell="O35" sqref="O35"/>
    </sheetView>
  </sheetViews>
  <sheetFormatPr defaultColWidth="8.85546875" defaultRowHeight="15" x14ac:dyDescent="0.25"/>
  <cols>
    <col min="1" max="1" width="8.85546875" style="3"/>
    <col min="2" max="2" width="34.28515625" style="3" customWidth="1"/>
    <col min="3" max="11" width="7.42578125" style="3" customWidth="1"/>
    <col min="12" max="12" width="6.7109375" style="3" customWidth="1"/>
    <col min="13" max="13" width="6.42578125" style="3" customWidth="1"/>
    <col min="14" max="16384" width="8.85546875" style="3"/>
  </cols>
  <sheetData>
    <row r="1" spans="1:16" x14ac:dyDescent="0.25">
      <c r="A1" s="14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6" x14ac:dyDescent="0.25">
      <c r="A2" s="4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6" x14ac:dyDescent="0.25">
      <c r="A3" s="15" t="s">
        <v>21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6" x14ac:dyDescent="0.25">
      <c r="A4" s="15"/>
      <c r="B4" s="26"/>
      <c r="C4" s="15"/>
      <c r="D4" s="15"/>
      <c r="E4" s="15"/>
      <c r="F4" s="15"/>
      <c r="G4" s="15"/>
      <c r="H4" s="15"/>
      <c r="I4" s="15"/>
      <c r="J4" s="15"/>
      <c r="K4" s="15"/>
    </row>
    <row r="5" spans="1:16" x14ac:dyDescent="0.25">
      <c r="A5" s="15"/>
      <c r="B5" s="20"/>
      <c r="C5" s="17">
        <v>2021</v>
      </c>
      <c r="D5" s="17"/>
      <c r="E5" s="17">
        <v>2022</v>
      </c>
      <c r="F5" s="17"/>
      <c r="G5" s="17"/>
      <c r="H5" s="17"/>
      <c r="I5" s="17">
        <v>2023</v>
      </c>
      <c r="J5" s="17"/>
      <c r="K5" s="17"/>
      <c r="L5" s="17"/>
      <c r="M5" s="17">
        <v>2024</v>
      </c>
      <c r="N5" s="17"/>
    </row>
    <row r="6" spans="1:16" x14ac:dyDescent="0.25">
      <c r="A6" s="15"/>
      <c r="B6" s="41" t="s">
        <v>14</v>
      </c>
      <c r="C6" s="18" t="s">
        <v>29</v>
      </c>
      <c r="D6" s="18" t="s">
        <v>5</v>
      </c>
      <c r="E6" s="18" t="s">
        <v>30</v>
      </c>
      <c r="F6" s="18" t="s">
        <v>31</v>
      </c>
      <c r="G6" s="18" t="s">
        <v>29</v>
      </c>
      <c r="H6" s="18" t="s">
        <v>5</v>
      </c>
      <c r="I6" s="18" t="s">
        <v>30</v>
      </c>
      <c r="J6" s="18" t="s">
        <v>31</v>
      </c>
      <c r="K6" s="18" t="s">
        <v>29</v>
      </c>
      <c r="L6" s="18" t="s">
        <v>5</v>
      </c>
      <c r="M6" s="18" t="s">
        <v>30</v>
      </c>
      <c r="N6" s="18" t="s">
        <v>31</v>
      </c>
    </row>
    <row r="7" spans="1:16" x14ac:dyDescent="0.25">
      <c r="A7" s="15"/>
      <c r="B7" s="23" t="s">
        <v>4</v>
      </c>
      <c r="C7" s="31">
        <v>5.2925147890920003</v>
      </c>
      <c r="D7" s="31">
        <v>6.906100325832</v>
      </c>
      <c r="E7" s="31">
        <v>2.9531039932269998</v>
      </c>
      <c r="F7" s="31">
        <v>2.5125744567789998</v>
      </c>
      <c r="G7" s="31">
        <v>3.2983136161569999</v>
      </c>
      <c r="H7" s="31">
        <v>4.8824755954928749</v>
      </c>
      <c r="I7" s="31">
        <v>2.4630977392720101</v>
      </c>
      <c r="J7" s="31">
        <v>1.969641036930005</v>
      </c>
      <c r="K7" s="31">
        <v>2.0968782766599956</v>
      </c>
      <c r="L7" s="31">
        <v>3.0784031925749962</v>
      </c>
      <c r="M7" s="31">
        <v>1.7355678961200025</v>
      </c>
      <c r="N7" s="31">
        <v>1.9200684190799999</v>
      </c>
      <c r="P7" s="47"/>
    </row>
    <row r="8" spans="1:16" x14ac:dyDescent="0.25">
      <c r="A8" s="15"/>
      <c r="B8" s="20" t="s">
        <v>20</v>
      </c>
      <c r="C8" s="31">
        <v>6.1548884875600001</v>
      </c>
      <c r="D8" s="31">
        <v>6.1093389029600003</v>
      </c>
      <c r="E8" s="31">
        <v>6.4176388097199997</v>
      </c>
      <c r="F8" s="31">
        <v>6.6693806060699998</v>
      </c>
      <c r="G8" s="31">
        <v>5.1380524525200002</v>
      </c>
      <c r="H8" s="31">
        <v>5.3953306313500002</v>
      </c>
      <c r="I8" s="31">
        <v>5.1706134161800001</v>
      </c>
      <c r="J8" s="31">
        <v>4.8058857486800042</v>
      </c>
      <c r="K8" s="31">
        <v>3.8637353575599995</v>
      </c>
      <c r="L8" s="31">
        <v>4.4894559583800007</v>
      </c>
      <c r="M8" s="31">
        <v>4.9597994600900002</v>
      </c>
      <c r="N8" s="31">
        <v>5.2580329431299999</v>
      </c>
      <c r="P8" s="47"/>
    </row>
    <row r="9" spans="1:16" x14ac:dyDescent="0.25">
      <c r="A9" s="15"/>
      <c r="B9" s="20" t="s">
        <v>1</v>
      </c>
      <c r="C9" s="31">
        <v>17.510598996140001</v>
      </c>
      <c r="D9" s="31">
        <v>16.41370449351</v>
      </c>
      <c r="E9" s="31">
        <v>14.69132811371</v>
      </c>
      <c r="F9" s="31">
        <v>13.94075757359</v>
      </c>
      <c r="G9" s="31">
        <v>13.29059606085</v>
      </c>
      <c r="H9" s="31">
        <v>11.756283724180003</v>
      </c>
      <c r="I9" s="31">
        <v>9.6316082893800008</v>
      </c>
      <c r="J9" s="31">
        <v>9.3173384357315694</v>
      </c>
      <c r="K9" s="31">
        <v>6.0775238659300026</v>
      </c>
      <c r="L9" s="31">
        <v>4.04775973898</v>
      </c>
      <c r="M9" s="31">
        <v>2.6635446531499998</v>
      </c>
      <c r="N9" s="31">
        <v>2.2591706870700001</v>
      </c>
      <c r="P9" s="47"/>
    </row>
    <row r="10" spans="1:16" x14ac:dyDescent="0.25">
      <c r="A10" s="15"/>
      <c r="B10" s="20" t="s">
        <v>2</v>
      </c>
      <c r="C10" s="31">
        <v>9.5882959739999996E-2</v>
      </c>
      <c r="D10" s="31">
        <v>9.2757566E-2</v>
      </c>
      <c r="E10" s="31">
        <v>7.5077161980000001E-2</v>
      </c>
      <c r="F10" s="31">
        <v>7.4678173249999993E-2</v>
      </c>
      <c r="G10" s="31">
        <v>6.8586260940000005E-2</v>
      </c>
      <c r="H10" s="31">
        <v>6.010885187E-2</v>
      </c>
      <c r="I10" s="31">
        <v>4.7166649380000002E-2</v>
      </c>
      <c r="J10" s="31">
        <v>7.6381126559999998E-2</v>
      </c>
      <c r="K10" s="31">
        <v>0.16141645212</v>
      </c>
      <c r="L10" s="31">
        <v>6.9098593700000002E-2</v>
      </c>
      <c r="M10" s="31">
        <v>5.0647298350000002E-2</v>
      </c>
      <c r="N10" s="31">
        <v>4.9338196340000001E-2</v>
      </c>
      <c r="P10" s="47"/>
    </row>
    <row r="11" spans="1:16" x14ac:dyDescent="0.25">
      <c r="A11" s="15"/>
      <c r="B11" s="20" t="s">
        <v>13</v>
      </c>
      <c r="C11" s="31">
        <v>3.8594893130000001</v>
      </c>
      <c r="D11" s="31">
        <v>3.7807663852100002</v>
      </c>
      <c r="E11" s="31">
        <v>2.5531344765399999</v>
      </c>
      <c r="F11" s="31">
        <v>2.1576988833100001</v>
      </c>
      <c r="G11" s="31">
        <v>1.8310683296700001</v>
      </c>
      <c r="H11" s="31">
        <v>2.0821927041500001</v>
      </c>
      <c r="I11" s="31">
        <v>0.69902783142000002</v>
      </c>
      <c r="J11" s="31">
        <v>0.79631707995999967</v>
      </c>
      <c r="K11" s="31">
        <v>0.8036859389500004</v>
      </c>
      <c r="L11" s="31">
        <v>0.77334727637999989</v>
      </c>
      <c r="M11" s="31">
        <v>0.72777649169999992</v>
      </c>
      <c r="N11" s="31">
        <v>0.66122499535000001</v>
      </c>
      <c r="P11" s="47"/>
    </row>
    <row r="12" spans="1:16" x14ac:dyDescent="0.25">
      <c r="A12" s="15"/>
      <c r="B12" s="20" t="s">
        <v>12</v>
      </c>
      <c r="C12" s="31">
        <v>0.1181059799</v>
      </c>
      <c r="D12" s="31">
        <v>0.11758377305999999</v>
      </c>
      <c r="E12" s="31">
        <v>8.2990184519999996E-2</v>
      </c>
      <c r="F12" s="31">
        <v>8.0897129560000003E-2</v>
      </c>
      <c r="G12" s="31">
        <v>4.1605485159999997E-2</v>
      </c>
      <c r="H12" s="31">
        <v>4.7103609329999997E-2</v>
      </c>
      <c r="I12" s="31">
        <v>6.6694313439999986E-2</v>
      </c>
      <c r="J12" s="31">
        <v>8.0693012440000017E-2</v>
      </c>
      <c r="K12" s="31">
        <v>9.2946584160000012E-2</v>
      </c>
      <c r="L12" s="31">
        <v>9.6440661599999991E-2</v>
      </c>
      <c r="M12" s="31">
        <v>0.10040634867000001</v>
      </c>
      <c r="N12" s="31">
        <v>8.7145284840000004E-2</v>
      </c>
      <c r="P12" s="47"/>
    </row>
    <row r="13" spans="1:16" x14ac:dyDescent="0.25">
      <c r="A13" s="15"/>
      <c r="B13" s="20" t="s">
        <v>3</v>
      </c>
      <c r="C13" s="31">
        <v>2.3852856209999999E-2</v>
      </c>
      <c r="D13" s="31">
        <v>2.0337290399999999E-2</v>
      </c>
      <c r="E13" s="31">
        <v>4.1943085919999998E-2</v>
      </c>
      <c r="F13" s="31">
        <v>2.616787064E-2</v>
      </c>
      <c r="G13" s="31">
        <v>2.512773867E-2</v>
      </c>
      <c r="H13" s="31">
        <v>2.6643671640000002E-2</v>
      </c>
      <c r="I13" s="31">
        <v>1.9317964779999999E-2</v>
      </c>
      <c r="J13" s="31">
        <v>0.14391637067000004</v>
      </c>
      <c r="K13" s="31">
        <v>0.16389900731000001</v>
      </c>
      <c r="L13" s="31">
        <v>0.19736857570999997</v>
      </c>
      <c r="M13" s="31">
        <v>0.22604179073999997</v>
      </c>
      <c r="N13" s="31">
        <v>0.20568471423000001</v>
      </c>
      <c r="P13" s="47"/>
    </row>
    <row r="14" spans="1:16" x14ac:dyDescent="0.25">
      <c r="A14" s="15"/>
      <c r="B14" s="20" t="s">
        <v>19</v>
      </c>
      <c r="C14" s="31">
        <v>3.6391685900000002E-3</v>
      </c>
      <c r="D14" s="31">
        <v>3.4062094700000002E-3</v>
      </c>
      <c r="E14" s="31">
        <v>2.6783622189999998E-2</v>
      </c>
      <c r="F14" s="31">
        <v>1.7665240549999999E-2</v>
      </c>
      <c r="G14" s="31">
        <v>2.186769534E-2</v>
      </c>
      <c r="H14" s="31">
        <v>1.988600792E-2</v>
      </c>
      <c r="I14" s="31">
        <v>6.8121392400000008E-3</v>
      </c>
      <c r="J14" s="31">
        <v>3.6750963170000005E-2</v>
      </c>
      <c r="K14" s="31">
        <v>3.256913183E-2</v>
      </c>
      <c r="L14" s="31">
        <v>4.4383664170000017E-2</v>
      </c>
      <c r="M14" s="31">
        <v>3.5438915110000004E-2</v>
      </c>
      <c r="N14" s="31">
        <v>3.9506388000000003E-2</v>
      </c>
      <c r="P14" s="47"/>
    </row>
    <row r="15" spans="1:16" x14ac:dyDescent="0.25">
      <c r="A15" s="15"/>
      <c r="B15" s="20" t="s">
        <v>11</v>
      </c>
      <c r="C15" s="31">
        <v>76.908606023329995</v>
      </c>
      <c r="D15" s="31">
        <v>85.606333511060001</v>
      </c>
      <c r="E15" s="31">
        <v>74.229904236479996</v>
      </c>
      <c r="F15" s="31">
        <v>71.100914428980005</v>
      </c>
      <c r="G15" s="31">
        <v>63.364516975340003</v>
      </c>
      <c r="H15" s="31">
        <v>62.35913638401</v>
      </c>
      <c r="I15" s="31">
        <v>59.34342334590999</v>
      </c>
      <c r="J15" s="31">
        <v>66.556302929200015</v>
      </c>
      <c r="K15" s="31">
        <v>65.546399698359977</v>
      </c>
      <c r="L15" s="31">
        <v>59.536077341120013</v>
      </c>
      <c r="M15" s="31">
        <v>55.84093141932</v>
      </c>
      <c r="N15" s="31">
        <v>52.037336135890001</v>
      </c>
      <c r="P15" s="47"/>
    </row>
    <row r="16" spans="1:16" x14ac:dyDescent="0.25">
      <c r="A16" s="15"/>
      <c r="B16" s="23" t="s">
        <v>10</v>
      </c>
      <c r="C16" s="31">
        <v>6.6059534407599996</v>
      </c>
      <c r="D16" s="31">
        <v>2.5788972444799998</v>
      </c>
      <c r="E16" s="31">
        <v>2.4611075367600002</v>
      </c>
      <c r="F16" s="31">
        <v>2.5156485966000002</v>
      </c>
      <c r="G16" s="31">
        <v>2.3471077925300001</v>
      </c>
      <c r="H16" s="31">
        <v>2.9190247788099999</v>
      </c>
      <c r="I16" s="31">
        <v>4.9893555550500004</v>
      </c>
      <c r="J16" s="31">
        <v>0.20155485398999995</v>
      </c>
      <c r="K16" s="31">
        <v>0.2221044094000002</v>
      </c>
      <c r="L16" s="31">
        <v>0.22551994813999998</v>
      </c>
      <c r="M16" s="31">
        <v>0.24052471013000004</v>
      </c>
      <c r="N16" s="31">
        <v>0.22818870662999999</v>
      </c>
      <c r="P16" s="47"/>
    </row>
    <row r="17" spans="1:16" x14ac:dyDescent="0.25">
      <c r="A17" s="15"/>
      <c r="B17" s="23" t="s">
        <v>26</v>
      </c>
      <c r="C17" s="31">
        <v>1.8124848690000001E-2</v>
      </c>
      <c r="D17" s="31">
        <v>5.7341486056899997</v>
      </c>
      <c r="E17" s="31">
        <v>5.0457271641299997</v>
      </c>
      <c r="F17" s="31">
        <v>4.2976754421800001</v>
      </c>
      <c r="G17" s="31">
        <v>3.69277310426</v>
      </c>
      <c r="H17" s="31">
        <v>2.4045451091999999</v>
      </c>
      <c r="I17" s="31">
        <v>1.9584150222099999</v>
      </c>
      <c r="J17" s="31">
        <v>1.613940597769941</v>
      </c>
      <c r="K17" s="31">
        <v>0.42629530856991948</v>
      </c>
      <c r="L17" s="31">
        <v>-0.10360017706982505</v>
      </c>
      <c r="M17" s="31">
        <v>-7.8641757330017645E-2</v>
      </c>
      <c r="N17" s="31">
        <v>-0.16080554355000001</v>
      </c>
      <c r="P17" s="47"/>
    </row>
    <row r="18" spans="1:16" x14ac:dyDescent="0.25">
      <c r="A18" s="15"/>
      <c r="B18" s="24" t="s">
        <v>9</v>
      </c>
      <c r="C18" s="25">
        <f t="shared" ref="C18:K18" si="0">SUM(C7:C17)</f>
        <v>116.59165686301199</v>
      </c>
      <c r="D18" s="25">
        <f t="shared" si="0"/>
        <v>127.36337430767199</v>
      </c>
      <c r="E18" s="25">
        <f t="shared" si="0"/>
        <v>108.57873838517699</v>
      </c>
      <c r="F18" s="25">
        <f t="shared" si="0"/>
        <v>103.394058401509</v>
      </c>
      <c r="G18" s="25">
        <f t="shared" si="0"/>
        <v>93.119615511437004</v>
      </c>
      <c r="H18" s="25">
        <f t="shared" si="0"/>
        <v>91.952731067952882</v>
      </c>
      <c r="I18" s="25">
        <f t="shared" si="0"/>
        <v>84.395532266261995</v>
      </c>
      <c r="J18" s="25">
        <f t="shared" si="0"/>
        <v>85.598722155101541</v>
      </c>
      <c r="K18" s="25">
        <f t="shared" si="0"/>
        <v>79.487454030849889</v>
      </c>
      <c r="L18" s="25">
        <f t="shared" ref="L18:M18" si="1">SUM(L7:L17)</f>
        <v>72.454254773685193</v>
      </c>
      <c r="M18" s="25">
        <f t="shared" si="1"/>
        <v>66.502037226049993</v>
      </c>
      <c r="N18" s="25">
        <f t="shared" ref="N18" si="2">SUM(N7:N17)</f>
        <v>62.584890927010001</v>
      </c>
    </row>
    <row r="19" spans="1:16" x14ac:dyDescent="0.25">
      <c r="A19" s="15"/>
      <c r="B19" s="42" t="s">
        <v>14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6" x14ac:dyDescent="0.25">
      <c r="A20" s="15"/>
      <c r="B20" s="24" t="s">
        <v>4</v>
      </c>
      <c r="C20" s="27">
        <f t="shared" ref="C20:K23" si="3">C7</f>
        <v>5.2925147890920003</v>
      </c>
      <c r="D20" s="27">
        <f t="shared" si="3"/>
        <v>6.906100325832</v>
      </c>
      <c r="E20" s="27">
        <f t="shared" si="3"/>
        <v>2.9531039932269998</v>
      </c>
      <c r="F20" s="27">
        <f t="shared" si="3"/>
        <v>2.5125744567789998</v>
      </c>
      <c r="G20" s="27">
        <f t="shared" si="3"/>
        <v>3.2983136161569999</v>
      </c>
      <c r="H20" s="27">
        <f t="shared" si="3"/>
        <v>4.8824755954928749</v>
      </c>
      <c r="I20" s="27">
        <f t="shared" si="3"/>
        <v>2.4630977392720101</v>
      </c>
      <c r="J20" s="27">
        <f t="shared" si="3"/>
        <v>1.969641036930005</v>
      </c>
      <c r="K20" s="27">
        <f t="shared" si="3"/>
        <v>2.0968782766599956</v>
      </c>
      <c r="L20" s="27">
        <f t="shared" ref="L20:M20" si="4">L7</f>
        <v>3.0784031925749962</v>
      </c>
      <c r="M20" s="27">
        <f t="shared" si="4"/>
        <v>1.7355678961200025</v>
      </c>
      <c r="N20" s="27">
        <f t="shared" ref="N20" si="5">N7</f>
        <v>1.9200684190799999</v>
      </c>
    </row>
    <row r="21" spans="1:16" x14ac:dyDescent="0.25">
      <c r="A21" s="15"/>
      <c r="B21" s="24" t="s">
        <v>20</v>
      </c>
      <c r="C21" s="27">
        <f t="shared" si="3"/>
        <v>6.1548884875600001</v>
      </c>
      <c r="D21" s="27">
        <f t="shared" si="3"/>
        <v>6.1093389029600003</v>
      </c>
      <c r="E21" s="27">
        <f t="shared" si="3"/>
        <v>6.4176388097199997</v>
      </c>
      <c r="F21" s="27">
        <f t="shared" si="3"/>
        <v>6.6693806060699998</v>
      </c>
      <c r="G21" s="27">
        <f t="shared" si="3"/>
        <v>5.1380524525200002</v>
      </c>
      <c r="H21" s="27">
        <f t="shared" si="3"/>
        <v>5.3953306313500002</v>
      </c>
      <c r="I21" s="27">
        <f t="shared" si="3"/>
        <v>5.1706134161800001</v>
      </c>
      <c r="J21" s="27">
        <f t="shared" si="3"/>
        <v>4.8058857486800042</v>
      </c>
      <c r="K21" s="27">
        <f t="shared" si="3"/>
        <v>3.8637353575599995</v>
      </c>
      <c r="L21" s="27">
        <f t="shared" ref="L21:M21" si="6">L8</f>
        <v>4.4894559583800007</v>
      </c>
      <c r="M21" s="27">
        <f t="shared" si="6"/>
        <v>4.9597994600900002</v>
      </c>
      <c r="N21" s="27">
        <f t="shared" ref="N21" si="7">N8</f>
        <v>5.2580329431299999</v>
      </c>
    </row>
    <row r="22" spans="1:16" x14ac:dyDescent="0.25">
      <c r="A22" s="15"/>
      <c r="B22" s="24" t="s">
        <v>1</v>
      </c>
      <c r="C22" s="27">
        <f t="shared" si="3"/>
        <v>17.510598996140001</v>
      </c>
      <c r="D22" s="27">
        <f t="shared" si="3"/>
        <v>16.41370449351</v>
      </c>
      <c r="E22" s="27">
        <f t="shared" si="3"/>
        <v>14.69132811371</v>
      </c>
      <c r="F22" s="27">
        <f t="shared" si="3"/>
        <v>13.94075757359</v>
      </c>
      <c r="G22" s="27">
        <f t="shared" si="3"/>
        <v>13.29059606085</v>
      </c>
      <c r="H22" s="27">
        <f t="shared" si="3"/>
        <v>11.756283724180003</v>
      </c>
      <c r="I22" s="27">
        <f t="shared" si="3"/>
        <v>9.6316082893800008</v>
      </c>
      <c r="J22" s="27">
        <f t="shared" si="3"/>
        <v>9.3173384357315694</v>
      </c>
      <c r="K22" s="27">
        <f t="shared" si="3"/>
        <v>6.0775238659300026</v>
      </c>
      <c r="L22" s="27">
        <f t="shared" ref="L22:M22" si="8">L9</f>
        <v>4.04775973898</v>
      </c>
      <c r="M22" s="27">
        <f t="shared" si="8"/>
        <v>2.6635446531499998</v>
      </c>
      <c r="N22" s="27">
        <f t="shared" ref="N22" si="9">N9</f>
        <v>2.2591706870700001</v>
      </c>
    </row>
    <row r="23" spans="1:16" x14ac:dyDescent="0.25">
      <c r="A23" s="15"/>
      <c r="B23" s="24" t="s">
        <v>16</v>
      </c>
      <c r="C23" s="27">
        <f t="shared" si="3"/>
        <v>9.5882959739999996E-2</v>
      </c>
      <c r="D23" s="27">
        <f t="shared" si="3"/>
        <v>9.2757566E-2</v>
      </c>
      <c r="E23" s="27">
        <f t="shared" si="3"/>
        <v>7.5077161980000001E-2</v>
      </c>
      <c r="F23" s="27">
        <f t="shared" si="3"/>
        <v>7.4678173249999993E-2</v>
      </c>
      <c r="G23" s="27">
        <f t="shared" si="3"/>
        <v>6.8586260940000005E-2</v>
      </c>
      <c r="H23" s="27">
        <f t="shared" si="3"/>
        <v>6.010885187E-2</v>
      </c>
      <c r="I23" s="27">
        <f t="shared" si="3"/>
        <v>4.7166649380000002E-2</v>
      </c>
      <c r="J23" s="27">
        <f t="shared" si="3"/>
        <v>7.6381126559999998E-2</v>
      </c>
      <c r="K23" s="27">
        <f t="shared" si="3"/>
        <v>0.16141645212</v>
      </c>
      <c r="L23" s="27">
        <f t="shared" ref="L23:M23" si="10">L10</f>
        <v>6.9098593700000002E-2</v>
      </c>
      <c r="M23" s="27">
        <f t="shared" si="10"/>
        <v>5.0647298350000002E-2</v>
      </c>
      <c r="N23" s="27">
        <f t="shared" ref="N23" si="11">N10</f>
        <v>4.9338196340000001E-2</v>
      </c>
    </row>
    <row r="24" spans="1:16" x14ac:dyDescent="0.25">
      <c r="A24" s="15"/>
      <c r="B24" s="24" t="s">
        <v>17</v>
      </c>
      <c r="C24" s="27">
        <f t="shared" ref="C24:K24" si="12">C11+C12</f>
        <v>3.9775952929000002</v>
      </c>
      <c r="D24" s="27">
        <f t="shared" si="12"/>
        <v>3.89835015827</v>
      </c>
      <c r="E24" s="27">
        <f t="shared" si="12"/>
        <v>2.6361246610599998</v>
      </c>
      <c r="F24" s="27">
        <f t="shared" si="12"/>
        <v>2.23859601287</v>
      </c>
      <c r="G24" s="27">
        <f t="shared" si="12"/>
        <v>1.8726738148300002</v>
      </c>
      <c r="H24" s="27">
        <f t="shared" si="12"/>
        <v>2.1292963134800003</v>
      </c>
      <c r="I24" s="27">
        <f t="shared" si="12"/>
        <v>0.76572214486000001</v>
      </c>
      <c r="J24" s="27">
        <f t="shared" si="12"/>
        <v>0.87701009239999972</v>
      </c>
      <c r="K24" s="27">
        <f t="shared" si="12"/>
        <v>0.89663252311000041</v>
      </c>
      <c r="L24" s="27">
        <f t="shared" ref="L24:M24" si="13">L11+L12</f>
        <v>0.86978793797999987</v>
      </c>
      <c r="M24" s="27">
        <f t="shared" si="13"/>
        <v>0.8281828403699999</v>
      </c>
      <c r="N24" s="27">
        <f t="shared" ref="N24" si="14">N11+N12</f>
        <v>0.74837028019000007</v>
      </c>
    </row>
    <row r="25" spans="1:16" x14ac:dyDescent="0.25">
      <c r="A25" s="15"/>
      <c r="B25" s="24" t="s">
        <v>18</v>
      </c>
      <c r="C25" s="27">
        <f t="shared" ref="C25:K28" si="15">C13</f>
        <v>2.3852856209999999E-2</v>
      </c>
      <c r="D25" s="27">
        <f t="shared" si="15"/>
        <v>2.0337290399999999E-2</v>
      </c>
      <c r="E25" s="27">
        <f t="shared" si="15"/>
        <v>4.1943085919999998E-2</v>
      </c>
      <c r="F25" s="27">
        <f t="shared" si="15"/>
        <v>2.616787064E-2</v>
      </c>
      <c r="G25" s="27">
        <f t="shared" si="15"/>
        <v>2.512773867E-2</v>
      </c>
      <c r="H25" s="27">
        <f t="shared" si="15"/>
        <v>2.6643671640000002E-2</v>
      </c>
      <c r="I25" s="27">
        <f t="shared" si="15"/>
        <v>1.9317964779999999E-2</v>
      </c>
      <c r="J25" s="27">
        <f t="shared" si="15"/>
        <v>0.14391637067000004</v>
      </c>
      <c r="K25" s="27">
        <f t="shared" si="15"/>
        <v>0.16389900731000001</v>
      </c>
      <c r="L25" s="27">
        <f t="shared" ref="L25:M25" si="16">L13</f>
        <v>0.19736857570999997</v>
      </c>
      <c r="M25" s="27">
        <f t="shared" si="16"/>
        <v>0.22604179073999997</v>
      </c>
      <c r="N25" s="27">
        <f t="shared" ref="N25" si="17">N13</f>
        <v>0.20568471423000001</v>
      </c>
    </row>
    <row r="26" spans="1:16" x14ac:dyDescent="0.25">
      <c r="A26" s="15"/>
      <c r="B26" s="24" t="s">
        <v>19</v>
      </c>
      <c r="C26" s="27">
        <f t="shared" si="15"/>
        <v>3.6391685900000002E-3</v>
      </c>
      <c r="D26" s="27">
        <f t="shared" si="15"/>
        <v>3.4062094700000002E-3</v>
      </c>
      <c r="E26" s="27">
        <f t="shared" si="15"/>
        <v>2.6783622189999998E-2</v>
      </c>
      <c r="F26" s="27">
        <f t="shared" si="15"/>
        <v>1.7665240549999999E-2</v>
      </c>
      <c r="G26" s="27">
        <f t="shared" si="15"/>
        <v>2.186769534E-2</v>
      </c>
      <c r="H26" s="27">
        <f t="shared" si="15"/>
        <v>1.988600792E-2</v>
      </c>
      <c r="I26" s="27">
        <f t="shared" si="15"/>
        <v>6.8121392400000008E-3</v>
      </c>
      <c r="J26" s="27">
        <f t="shared" si="15"/>
        <v>3.6750963170000005E-2</v>
      </c>
      <c r="K26" s="27">
        <f t="shared" si="15"/>
        <v>3.256913183E-2</v>
      </c>
      <c r="L26" s="27">
        <f t="shared" ref="L26:M26" si="18">L14</f>
        <v>4.4383664170000017E-2</v>
      </c>
      <c r="M26" s="27">
        <f t="shared" si="18"/>
        <v>3.5438915110000004E-2</v>
      </c>
      <c r="N26" s="27">
        <f t="shared" ref="N26" si="19">N14</f>
        <v>3.9506388000000003E-2</v>
      </c>
    </row>
    <row r="27" spans="1:16" x14ac:dyDescent="0.25">
      <c r="A27" s="15"/>
      <c r="B27" s="24" t="s">
        <v>36</v>
      </c>
      <c r="C27" s="27">
        <f t="shared" si="15"/>
        <v>76.908606023329995</v>
      </c>
      <c r="D27" s="27">
        <f t="shared" si="15"/>
        <v>85.606333511060001</v>
      </c>
      <c r="E27" s="27">
        <f t="shared" si="15"/>
        <v>74.229904236479996</v>
      </c>
      <c r="F27" s="27">
        <f t="shared" si="15"/>
        <v>71.100914428980005</v>
      </c>
      <c r="G27" s="27">
        <f t="shared" si="15"/>
        <v>63.364516975340003</v>
      </c>
      <c r="H27" s="27">
        <f t="shared" si="15"/>
        <v>62.35913638401</v>
      </c>
      <c r="I27" s="27">
        <f t="shared" si="15"/>
        <v>59.34342334590999</v>
      </c>
      <c r="J27" s="27">
        <f t="shared" si="15"/>
        <v>66.556302929200015</v>
      </c>
      <c r="K27" s="27">
        <f t="shared" si="15"/>
        <v>65.546399698359977</v>
      </c>
      <c r="L27" s="27">
        <f t="shared" ref="L27:M27" si="20">L15</f>
        <v>59.536077341120013</v>
      </c>
      <c r="M27" s="27">
        <f t="shared" si="20"/>
        <v>55.84093141932</v>
      </c>
      <c r="N27" s="27">
        <f t="shared" ref="N27" si="21">N15</f>
        <v>52.037336135890001</v>
      </c>
    </row>
    <row r="28" spans="1:16" x14ac:dyDescent="0.25">
      <c r="A28" s="15"/>
      <c r="B28" s="24" t="s">
        <v>40</v>
      </c>
      <c r="C28" s="27">
        <f t="shared" si="15"/>
        <v>6.6059534407599996</v>
      </c>
      <c r="D28" s="27">
        <f t="shared" si="15"/>
        <v>2.5788972444799998</v>
      </c>
      <c r="E28" s="27">
        <f t="shared" si="15"/>
        <v>2.4611075367600002</v>
      </c>
      <c r="F28" s="27">
        <f t="shared" si="15"/>
        <v>2.5156485966000002</v>
      </c>
      <c r="G28" s="27">
        <f t="shared" si="15"/>
        <v>2.3471077925300001</v>
      </c>
      <c r="H28" s="27">
        <f t="shared" si="15"/>
        <v>2.9190247788099999</v>
      </c>
      <c r="I28" s="27">
        <f t="shared" si="15"/>
        <v>4.9893555550500004</v>
      </c>
      <c r="J28" s="27">
        <f t="shared" si="15"/>
        <v>0.20155485398999995</v>
      </c>
      <c r="K28" s="27">
        <f t="shared" si="15"/>
        <v>0.2221044094000002</v>
      </c>
      <c r="L28" s="27">
        <f t="shared" ref="L28:M28" si="22">L16</f>
        <v>0.22551994813999998</v>
      </c>
      <c r="M28" s="27">
        <f t="shared" si="22"/>
        <v>0.24052471013000004</v>
      </c>
      <c r="N28" s="27">
        <f t="shared" ref="N28" si="23">N16</f>
        <v>0.22818870662999999</v>
      </c>
    </row>
    <row r="29" spans="1:16" x14ac:dyDescent="0.25">
      <c r="A29" s="15"/>
      <c r="B29" s="24" t="s">
        <v>0</v>
      </c>
      <c r="C29" s="27">
        <f t="shared" ref="C29:K29" si="24">C17</f>
        <v>1.8124848690000001E-2</v>
      </c>
      <c r="D29" s="27">
        <f t="shared" si="24"/>
        <v>5.7341486056899997</v>
      </c>
      <c r="E29" s="27">
        <f t="shared" si="24"/>
        <v>5.0457271641299997</v>
      </c>
      <c r="F29" s="27">
        <f t="shared" si="24"/>
        <v>4.2976754421800001</v>
      </c>
      <c r="G29" s="27">
        <f t="shared" si="24"/>
        <v>3.69277310426</v>
      </c>
      <c r="H29" s="27">
        <f t="shared" si="24"/>
        <v>2.4045451091999999</v>
      </c>
      <c r="I29" s="27">
        <f t="shared" si="24"/>
        <v>1.9584150222099999</v>
      </c>
      <c r="J29" s="27">
        <f t="shared" si="24"/>
        <v>1.613940597769941</v>
      </c>
      <c r="K29" s="27">
        <f t="shared" si="24"/>
        <v>0.42629530856991948</v>
      </c>
      <c r="L29" s="27">
        <f t="shared" ref="L29:M29" si="25">L17</f>
        <v>-0.10360017706982505</v>
      </c>
      <c r="M29" s="27">
        <f t="shared" si="25"/>
        <v>-7.8641757330017645E-2</v>
      </c>
      <c r="N29" s="27">
        <f t="shared" ref="N29" si="26">N17</f>
        <v>-0.16080554355000001</v>
      </c>
    </row>
    <row r="30" spans="1:16" x14ac:dyDescent="0.25">
      <c r="A30" s="15"/>
      <c r="B30" s="24" t="s">
        <v>9</v>
      </c>
      <c r="C30" s="27">
        <f t="shared" ref="C30:K30" si="27">SUM(C20:C29)</f>
        <v>116.59165686301199</v>
      </c>
      <c r="D30" s="27">
        <f t="shared" si="27"/>
        <v>127.363374307672</v>
      </c>
      <c r="E30" s="27">
        <f t="shared" si="27"/>
        <v>108.57873838517699</v>
      </c>
      <c r="F30" s="27">
        <f t="shared" si="27"/>
        <v>103.394058401509</v>
      </c>
      <c r="G30" s="27">
        <f t="shared" si="27"/>
        <v>93.119615511437004</v>
      </c>
      <c r="H30" s="27">
        <f t="shared" si="27"/>
        <v>91.952731067952882</v>
      </c>
      <c r="I30" s="27">
        <f t="shared" si="27"/>
        <v>84.395532266261995</v>
      </c>
      <c r="J30" s="27">
        <f t="shared" si="27"/>
        <v>85.598722155101541</v>
      </c>
      <c r="K30" s="27">
        <f t="shared" si="27"/>
        <v>79.487454030849889</v>
      </c>
      <c r="L30" s="27">
        <f t="shared" ref="L30:M30" si="28">SUM(L20:L29)</f>
        <v>72.454254773685193</v>
      </c>
      <c r="M30" s="27">
        <f t="shared" si="28"/>
        <v>66.502037226049993</v>
      </c>
      <c r="N30" s="27">
        <f t="shared" ref="N30" si="29">SUM(N20:N29)</f>
        <v>62.584890927010001</v>
      </c>
    </row>
    <row r="31" spans="1:16" x14ac:dyDescent="0.25">
      <c r="A31" s="15"/>
      <c r="B31" s="42" t="s">
        <v>15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6" x14ac:dyDescent="0.25">
      <c r="A32" s="15"/>
      <c r="B32" s="24" t="s">
        <v>4</v>
      </c>
      <c r="C32" s="43">
        <f t="shared" ref="C32:K32" si="30">C20/C$30*100</f>
        <v>4.5393597891059905</v>
      </c>
      <c r="D32" s="43">
        <f t="shared" si="30"/>
        <v>5.4223597351848714</v>
      </c>
      <c r="E32" s="43">
        <f t="shared" si="30"/>
        <v>2.7197810889559508</v>
      </c>
      <c r="F32" s="43">
        <f t="shared" si="30"/>
        <v>2.4300955931354848</v>
      </c>
      <c r="G32" s="43">
        <f t="shared" si="30"/>
        <v>3.5420180786205022</v>
      </c>
      <c r="H32" s="43">
        <f t="shared" si="30"/>
        <v>5.3097668103894984</v>
      </c>
      <c r="I32" s="43">
        <f t="shared" si="30"/>
        <v>2.9185167426885932</v>
      </c>
      <c r="J32" s="43">
        <f t="shared" si="30"/>
        <v>2.3010168695755673</v>
      </c>
      <c r="K32" s="43">
        <f t="shared" si="30"/>
        <v>2.6379990430265581</v>
      </c>
      <c r="L32" s="43">
        <f t="shared" ref="L32:M32" si="31">L20/L$30*100</f>
        <v>4.2487541997230611</v>
      </c>
      <c r="M32" s="43">
        <f t="shared" si="31"/>
        <v>2.6097965844573414</v>
      </c>
      <c r="N32" s="43">
        <f t="shared" ref="N32" si="32">N20/N$30*100</f>
        <v>3.0679424229072971</v>
      </c>
    </row>
    <row r="33" spans="1:14" x14ac:dyDescent="0.25">
      <c r="A33" s="15"/>
      <c r="B33" s="24" t="s">
        <v>20</v>
      </c>
      <c r="C33" s="43">
        <f t="shared" ref="C33:K33" si="33">C21/C$30*100</f>
        <v>5.27901279830993</v>
      </c>
      <c r="D33" s="43">
        <f t="shared" si="33"/>
        <v>4.7967784586184532</v>
      </c>
      <c r="E33" s="43">
        <f t="shared" si="33"/>
        <v>5.9105851708773649</v>
      </c>
      <c r="F33" s="43">
        <f t="shared" si="33"/>
        <v>6.4504486129859302</v>
      </c>
      <c r="G33" s="43">
        <f t="shared" si="33"/>
        <v>5.5176907940399964</v>
      </c>
      <c r="H33" s="43">
        <f t="shared" si="33"/>
        <v>5.8675044978956219</v>
      </c>
      <c r="I33" s="43">
        <f t="shared" si="33"/>
        <v>6.1266435287914023</v>
      </c>
      <c r="J33" s="43">
        <f t="shared" si="33"/>
        <v>5.6144363229767933</v>
      </c>
      <c r="K33" s="43">
        <f t="shared" si="33"/>
        <v>4.8608115641248801</v>
      </c>
      <c r="L33" s="43">
        <f t="shared" ref="L33:M33" si="34">L21/L$30*100</f>
        <v>6.1962626934788867</v>
      </c>
      <c r="M33" s="43">
        <f t="shared" si="34"/>
        <v>7.4581165735283088</v>
      </c>
      <c r="N33" s="43">
        <f t="shared" ref="N33" si="35">N21/N$30*100</f>
        <v>8.4014414106149218</v>
      </c>
    </row>
    <row r="34" spans="1:14" x14ac:dyDescent="0.25">
      <c r="A34" s="15"/>
      <c r="B34" s="24" t="s">
        <v>1</v>
      </c>
      <c r="C34" s="43">
        <f t="shared" ref="C34:K34" si="36">C22/C$30*100</f>
        <v>15.018741020820961</v>
      </c>
      <c r="D34" s="43">
        <f t="shared" si="36"/>
        <v>12.887303420416121</v>
      </c>
      <c r="E34" s="43">
        <f t="shared" si="36"/>
        <v>13.530575444331777</v>
      </c>
      <c r="F34" s="43">
        <f t="shared" si="36"/>
        <v>13.483132192619824</v>
      </c>
      <c r="G34" s="43">
        <f t="shared" si="36"/>
        <v>14.272606247195727</v>
      </c>
      <c r="H34" s="43">
        <f t="shared" si="36"/>
        <v>12.785138176583501</v>
      </c>
      <c r="I34" s="43">
        <f t="shared" si="36"/>
        <v>11.412462284132472</v>
      </c>
      <c r="J34" s="43">
        <f t="shared" si="36"/>
        <v>10.884903654109364</v>
      </c>
      <c r="K34" s="43">
        <f t="shared" si="36"/>
        <v>7.6458907132328751</v>
      </c>
      <c r="L34" s="43">
        <f t="shared" ref="L34:M34" si="37">L22/L$30*100</f>
        <v>5.5866418771725659</v>
      </c>
      <c r="M34" s="43">
        <f t="shared" si="37"/>
        <v>4.0052076060410426</v>
      </c>
      <c r="N34" s="43">
        <f t="shared" ref="N34" si="38">N22/N$30*100</f>
        <v>3.609770111614913</v>
      </c>
    </row>
    <row r="35" spans="1:14" x14ac:dyDescent="0.25">
      <c r="A35" s="15"/>
      <c r="B35" s="24" t="s">
        <v>16</v>
      </c>
      <c r="C35" s="43">
        <f t="shared" ref="C35:K35" si="39">C23/C$30*100</f>
        <v>8.2238268431725395E-2</v>
      </c>
      <c r="D35" s="43">
        <f t="shared" si="39"/>
        <v>7.2829073903087183E-2</v>
      </c>
      <c r="E35" s="43">
        <f t="shared" si="39"/>
        <v>6.9145362247319528E-2</v>
      </c>
      <c r="F35" s="43">
        <f t="shared" si="39"/>
        <v>7.2226755003660922E-2</v>
      </c>
      <c r="G35" s="43">
        <f t="shared" si="39"/>
        <v>7.3653934848534885E-2</v>
      </c>
      <c r="H35" s="43">
        <f t="shared" si="39"/>
        <v>6.5369294823423657E-2</v>
      </c>
      <c r="I35" s="43">
        <f t="shared" si="39"/>
        <v>5.5887614087428851E-2</v>
      </c>
      <c r="J35" s="43">
        <f t="shared" si="39"/>
        <v>8.9231620095449993E-2</v>
      </c>
      <c r="K35" s="43">
        <f t="shared" si="39"/>
        <v>0.20307160933516957</v>
      </c>
      <c r="L35" s="43">
        <f t="shared" ref="L35:M35" si="40">L23/L$30*100</f>
        <v>9.5368579686359645E-2</v>
      </c>
      <c r="M35" s="43">
        <f t="shared" si="40"/>
        <v>7.6159017772406801E-2</v>
      </c>
      <c r="N35" s="43">
        <f t="shared" ref="N35" si="41">N23/N$30*100</f>
        <v>7.8834037431719683E-2</v>
      </c>
    </row>
    <row r="36" spans="1:14" x14ac:dyDescent="0.25">
      <c r="A36" s="15"/>
      <c r="B36" s="24" t="s">
        <v>17</v>
      </c>
      <c r="C36" s="43">
        <f t="shared" ref="C36:K36" si="42">C24/C$30*100</f>
        <v>3.4115608268380901</v>
      </c>
      <c r="D36" s="43">
        <f t="shared" si="42"/>
        <v>3.0608094198672426</v>
      </c>
      <c r="E36" s="43">
        <f t="shared" si="42"/>
        <v>2.4278460960823613</v>
      </c>
      <c r="F36" s="43">
        <f t="shared" si="42"/>
        <v>2.1651108849764702</v>
      </c>
      <c r="G36" s="43">
        <f t="shared" si="42"/>
        <v>2.0110411802548707</v>
      </c>
      <c r="H36" s="43">
        <f t="shared" si="42"/>
        <v>2.3156422748405969</v>
      </c>
      <c r="I36" s="43">
        <f t="shared" si="42"/>
        <v>0.9073017543679921</v>
      </c>
      <c r="J36" s="43">
        <f t="shared" si="42"/>
        <v>1.0245597951928438</v>
      </c>
      <c r="K36" s="43">
        <f t="shared" si="42"/>
        <v>1.1280176652305509</v>
      </c>
      <c r="L36" s="43">
        <f t="shared" ref="L36:M36" si="43">L24/L$30*100</f>
        <v>1.2004649564015666</v>
      </c>
      <c r="M36" s="43">
        <f t="shared" si="43"/>
        <v>1.2453495786225124</v>
      </c>
      <c r="N36" s="43">
        <f t="shared" ref="N36" si="44">N24/N$30*100</f>
        <v>1.1957682902456304</v>
      </c>
    </row>
    <row r="37" spans="1:14" x14ac:dyDescent="0.25">
      <c r="A37" s="15"/>
      <c r="B37" s="24" t="s">
        <v>18</v>
      </c>
      <c r="C37" s="43">
        <f t="shared" ref="C37:K37" si="45">C25/C$30*100</f>
        <v>2.0458458908449714E-2</v>
      </c>
      <c r="D37" s="43">
        <f t="shared" si="45"/>
        <v>1.5967926816127812E-2</v>
      </c>
      <c r="E37" s="43">
        <f t="shared" si="45"/>
        <v>3.8629188866801202E-2</v>
      </c>
      <c r="F37" s="43">
        <f t="shared" si="45"/>
        <v>2.5308872719148518E-2</v>
      </c>
      <c r="G37" s="43">
        <f t="shared" si="45"/>
        <v>2.6984366861903333E-2</v>
      </c>
      <c r="H37" s="43">
        <f t="shared" si="45"/>
        <v>2.8975400002323352E-2</v>
      </c>
      <c r="I37" s="43">
        <f t="shared" si="45"/>
        <v>2.2889795539239175E-2</v>
      </c>
      <c r="J37" s="43">
        <f t="shared" si="45"/>
        <v>0.16812911109727691</v>
      </c>
      <c r="K37" s="43">
        <f t="shared" si="45"/>
        <v>0.20619481314169294</v>
      </c>
      <c r="L37" s="43">
        <f t="shared" ref="L37:M37" si="46">L25/L$30*100</f>
        <v>0.27240439685218137</v>
      </c>
      <c r="M37" s="43">
        <f t="shared" si="46"/>
        <v>0.33990205438617072</v>
      </c>
      <c r="N37" s="43">
        <f t="shared" ref="N37" si="47">N25/N$30*100</f>
        <v>0.3286491534672179</v>
      </c>
    </row>
    <row r="38" spans="1:14" x14ac:dyDescent="0.25">
      <c r="A38" s="15"/>
      <c r="B38" s="24" t="s">
        <v>19</v>
      </c>
      <c r="C38" s="43">
        <f t="shared" ref="C38:K40" si="48">C26/C$30*100</f>
        <v>3.1212941713966713E-3</v>
      </c>
      <c r="D38" s="43">
        <f t="shared" si="48"/>
        <v>2.6744026597250886E-3</v>
      </c>
      <c r="E38" s="43">
        <f t="shared" si="48"/>
        <v>2.4667464909185626E-2</v>
      </c>
      <c r="F38" s="43">
        <f t="shared" si="48"/>
        <v>1.7085353668390466E-2</v>
      </c>
      <c r="G38" s="43">
        <f t="shared" si="48"/>
        <v>2.3483446768864932E-2</v>
      </c>
      <c r="H38" s="43">
        <f t="shared" si="48"/>
        <v>2.1626337455169529E-2</v>
      </c>
      <c r="I38" s="43">
        <f t="shared" si="48"/>
        <v>8.0716823000869034E-3</v>
      </c>
      <c r="J38" s="43">
        <f t="shared" si="48"/>
        <v>4.2934009112202277E-2</v>
      </c>
      <c r="K38" s="43">
        <f t="shared" si="48"/>
        <v>4.0973927555107738E-2</v>
      </c>
      <c r="L38" s="43">
        <f t="shared" ref="L38:M38" si="49">L26/L$30*100</f>
        <v>6.1257498691601762E-2</v>
      </c>
      <c r="M38" s="43">
        <f t="shared" si="49"/>
        <v>5.3289969132130542E-2</v>
      </c>
      <c r="N38" s="43">
        <f t="shared" ref="N38" si="50">N26/N$30*100</f>
        <v>6.3124481667747201E-2</v>
      </c>
    </row>
    <row r="39" spans="1:14" x14ac:dyDescent="0.25">
      <c r="A39" s="15"/>
      <c r="B39" s="24" t="s">
        <v>36</v>
      </c>
      <c r="C39" s="43">
        <f t="shared" si="48"/>
        <v>65.964073324468544</v>
      </c>
      <c r="D39" s="43">
        <f t="shared" si="48"/>
        <v>67.214247405428011</v>
      </c>
      <c r="E39" s="43">
        <f t="shared" si="48"/>
        <v>68.365045809570532</v>
      </c>
      <c r="F39" s="43">
        <f t="shared" si="48"/>
        <v>68.766924839021797</v>
      </c>
      <c r="G39" s="43">
        <f t="shared" si="48"/>
        <v>68.046368777755035</v>
      </c>
      <c r="H39" s="43">
        <f t="shared" si="48"/>
        <v>67.816513614942792</v>
      </c>
      <c r="I39" s="43">
        <f t="shared" si="48"/>
        <v>70.315835154265798</v>
      </c>
      <c r="J39" s="43">
        <f t="shared" si="48"/>
        <v>77.753851054695176</v>
      </c>
      <c r="K39" s="43">
        <f t="shared" si="48"/>
        <v>82.461314804372464</v>
      </c>
      <c r="L39" s="43">
        <f t="shared" ref="L39:M39" si="51">L27/L$30*100</f>
        <v>82.170574422556953</v>
      </c>
      <c r="M39" s="43">
        <f t="shared" si="51"/>
        <v>83.968753061667329</v>
      </c>
      <c r="N39" s="43">
        <f t="shared" ref="N39" si="52">N27/N$30*100</f>
        <v>83.146803270103732</v>
      </c>
    </row>
    <row r="40" spans="1:14" x14ac:dyDescent="0.25">
      <c r="A40" s="15"/>
      <c r="B40" s="24" t="s">
        <v>40</v>
      </c>
      <c r="C40" s="43">
        <f t="shared" si="48"/>
        <v>5.6658886394603583</v>
      </c>
      <c r="D40" s="43">
        <f t="shared" si="48"/>
        <v>2.0248342653439373</v>
      </c>
      <c r="E40" s="43">
        <f t="shared" si="48"/>
        <v>2.2666569655924338</v>
      </c>
      <c r="F40" s="43">
        <f t="shared" si="48"/>
        <v>2.4330688199035673</v>
      </c>
      <c r="G40" s="43">
        <f t="shared" si="48"/>
        <v>2.520529943813747</v>
      </c>
      <c r="H40" s="43">
        <f t="shared" si="48"/>
        <v>3.1744840473012665</v>
      </c>
      <c r="I40" s="43">
        <f t="shared" si="48"/>
        <v>5.9118716608231505</v>
      </c>
      <c r="J40" s="43">
        <f t="shared" si="48"/>
        <v>0.23546479306640866</v>
      </c>
      <c r="K40" s="43">
        <f t="shared" si="48"/>
        <v>0.27942071124054274</v>
      </c>
      <c r="L40" s="43">
        <f t="shared" ref="L40:M40" si="53">L28/L$30*100</f>
        <v>0.311258391718228</v>
      </c>
      <c r="M40" s="43">
        <f t="shared" si="53"/>
        <v>0.36168021336312145</v>
      </c>
      <c r="N40" s="43">
        <f t="shared" ref="N40" si="54">N28/N$30*100</f>
        <v>0.36460670179345112</v>
      </c>
    </row>
    <row r="41" spans="1:14" x14ac:dyDescent="0.25">
      <c r="A41" s="15"/>
      <c r="B41" s="24" t="s">
        <v>0</v>
      </c>
      <c r="C41" s="43">
        <f t="shared" ref="C41:K41" si="55">C29/C$30*100</f>
        <v>1.5545579484555727E-2</v>
      </c>
      <c r="D41" s="43">
        <f t="shared" si="55"/>
        <v>4.5021958917624181</v>
      </c>
      <c r="E41" s="43">
        <f t="shared" si="55"/>
        <v>4.6470674085662749</v>
      </c>
      <c r="F41" s="43">
        <f t="shared" si="55"/>
        <v>4.1565980759657242</v>
      </c>
      <c r="G41" s="43">
        <f t="shared" si="55"/>
        <v>3.9656232298408187</v>
      </c>
      <c r="H41" s="43">
        <f t="shared" si="55"/>
        <v>2.6149795457657978</v>
      </c>
      <c r="I41" s="43">
        <f t="shared" si="55"/>
        <v>2.3205197830038413</v>
      </c>
      <c r="J41" s="43">
        <f t="shared" si="55"/>
        <v>1.8854727700789082</v>
      </c>
      <c r="K41" s="43">
        <f t="shared" si="55"/>
        <v>0.53630514874016466</v>
      </c>
      <c r="L41" s="43">
        <f>L29/L$30*100</f>
        <v>-0.14298701628141211</v>
      </c>
      <c r="M41" s="43">
        <f>M29/M$30*100</f>
        <v>-0.1182546589703756</v>
      </c>
      <c r="N41" s="43">
        <f>N29/N$30*100</f>
        <v>-0.2569398798466237</v>
      </c>
    </row>
    <row r="42" spans="1:14" x14ac:dyDescent="0.25">
      <c r="A42" s="15"/>
      <c r="B42" s="24" t="s">
        <v>9</v>
      </c>
      <c r="C42" s="43">
        <f t="shared" ref="C42:K42" si="56">C30/C$30*100</f>
        <v>100</v>
      </c>
      <c r="D42" s="43">
        <f t="shared" si="56"/>
        <v>100</v>
      </c>
      <c r="E42" s="43">
        <f t="shared" si="56"/>
        <v>100</v>
      </c>
      <c r="F42" s="43">
        <f t="shared" si="56"/>
        <v>100</v>
      </c>
      <c r="G42" s="43">
        <f t="shared" si="56"/>
        <v>100</v>
      </c>
      <c r="H42" s="43">
        <f t="shared" si="56"/>
        <v>100</v>
      </c>
      <c r="I42" s="43">
        <f t="shared" si="56"/>
        <v>100</v>
      </c>
      <c r="J42" s="43">
        <f t="shared" si="56"/>
        <v>100</v>
      </c>
      <c r="K42" s="43">
        <f t="shared" si="56"/>
        <v>100</v>
      </c>
      <c r="L42" s="43">
        <f t="shared" ref="L42:M42" si="57">L30/L$30*100</f>
        <v>100</v>
      </c>
      <c r="M42" s="43">
        <f t="shared" si="57"/>
        <v>100</v>
      </c>
      <c r="N42" s="43">
        <f t="shared" ref="N42" si="58">N30/N$30*100</f>
        <v>100</v>
      </c>
    </row>
    <row r="43" spans="1:14" x14ac:dyDescent="0.25">
      <c r="B43" s="12"/>
      <c r="C43" s="11"/>
      <c r="D43" s="11"/>
      <c r="E43" s="11"/>
      <c r="F43" s="11"/>
      <c r="G43" s="11"/>
      <c r="H43" s="11"/>
      <c r="I43" s="11"/>
      <c r="J43" s="11"/>
      <c r="K43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2017-08-14T12:43:30Z</dcterms:created>
  <dcterms:modified xsi:type="dcterms:W3CDTF">2024-08-08T07:32:07Z</dcterms:modified>
</cp:coreProperties>
</file>