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diip-ip01.vip.cbr.ru\DIIP\DIP\УИАП\НФО\_обзоры НФО\тенденции ИИС\2025Q4\"/>
    </mc:Choice>
  </mc:AlternateContent>
  <bookViews>
    <workbookView xWindow="0" yWindow="0" windowWidth="28800" windowHeight="11835" activeTab="2"/>
  </bookViews>
  <sheets>
    <sheet name="1" sheetId="117" r:id="rId1"/>
    <sheet name="2" sheetId="118" r:id="rId2"/>
    <sheet name="3" sheetId="131" r:id="rId3"/>
    <sheet name="4" sheetId="104" r:id="rId4"/>
    <sheet name="5" sheetId="136" r:id="rId5"/>
    <sheet name="6" sheetId="87" r:id="rId6"/>
    <sheet name="7" sheetId="84" r:id="rId7"/>
    <sheet name="8" sheetId="132" r:id="rId8"/>
    <sheet name="9" sheetId="133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6" i="84" l="1"/>
  <c r="N24" i="84"/>
  <c r="N18" i="84" l="1"/>
  <c r="N18" i="133" l="1"/>
  <c r="N20" i="133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20" i="84"/>
  <c r="N21" i="84"/>
  <c r="N22" i="84"/>
  <c r="N23" i="84"/>
  <c r="N25" i="84"/>
  <c r="N26" i="84"/>
  <c r="N27" i="84"/>
  <c r="N28" i="84"/>
  <c r="N29" i="84"/>
  <c r="K6" i="118"/>
  <c r="K6" i="117"/>
  <c r="N30" i="133" l="1"/>
  <c r="N40" i="133" s="1"/>
  <c r="N34" i="132"/>
  <c r="N30" i="132"/>
  <c r="N41" i="132" s="1"/>
  <c r="N39" i="132"/>
  <c r="N36" i="132"/>
  <c r="N30" i="84"/>
  <c r="M18" i="133"/>
  <c r="M20" i="133"/>
  <c r="M21" i="133"/>
  <c r="M22" i="133"/>
  <c r="M23" i="133"/>
  <c r="M24" i="133"/>
  <c r="M25" i="133"/>
  <c r="M26" i="133"/>
  <c r="M27" i="133"/>
  <c r="M28" i="133"/>
  <c r="M29" i="133"/>
  <c r="M18" i="132"/>
  <c r="M20" i="132"/>
  <c r="M21" i="132"/>
  <c r="M22" i="132"/>
  <c r="M23" i="132"/>
  <c r="M24" i="132"/>
  <c r="M25" i="132"/>
  <c r="M26" i="132"/>
  <c r="M27" i="132"/>
  <c r="M28" i="132"/>
  <c r="M29" i="132"/>
  <c r="M18" i="84"/>
  <c r="M20" i="84"/>
  <c r="M21" i="84"/>
  <c r="M22" i="84"/>
  <c r="M23" i="84"/>
  <c r="M24" i="84"/>
  <c r="M25" i="84"/>
  <c r="M26" i="84"/>
  <c r="M27" i="84"/>
  <c r="M28" i="84"/>
  <c r="M29" i="84"/>
  <c r="J6" i="118"/>
  <c r="N40" i="132" l="1"/>
  <c r="N42" i="133"/>
  <c r="N35" i="133"/>
  <c r="N39" i="133"/>
  <c r="N33" i="133"/>
  <c r="N37" i="133"/>
  <c r="N41" i="133"/>
  <c r="N38" i="133"/>
  <c r="N34" i="133"/>
  <c r="N32" i="133"/>
  <c r="N36" i="133"/>
  <c r="N38" i="132"/>
  <c r="N33" i="132"/>
  <c r="N35" i="132"/>
  <c r="N37" i="132"/>
  <c r="N32" i="132"/>
  <c r="N42" i="132"/>
  <c r="N33" i="84"/>
  <c r="N41" i="84"/>
  <c r="N42" i="84"/>
  <c r="N35" i="84"/>
  <c r="N39" i="84"/>
  <c r="N37" i="84"/>
  <c r="N34" i="84"/>
  <c r="N40" i="84"/>
  <c r="N38" i="84"/>
  <c r="N32" i="84"/>
  <c r="M30" i="133"/>
  <c r="M30" i="132"/>
  <c r="M42" i="132" s="1"/>
  <c r="M36" i="132"/>
  <c r="M37" i="132"/>
  <c r="M30" i="84"/>
  <c r="M39" i="84" s="1"/>
  <c r="M33" i="84" l="1"/>
  <c r="M34" i="84"/>
  <c r="M38" i="84"/>
  <c r="M35" i="84"/>
  <c r="M32" i="84"/>
  <c r="M37" i="84"/>
  <c r="M42" i="84"/>
  <c r="M33" i="133"/>
  <c r="M42" i="133"/>
  <c r="M35" i="133"/>
  <c r="M39" i="133"/>
  <c r="M37" i="133"/>
  <c r="M41" i="133"/>
  <c r="M36" i="133"/>
  <c r="M34" i="133"/>
  <c r="M40" i="133"/>
  <c r="M38" i="133"/>
  <c r="M32" i="133"/>
  <c r="M41" i="132"/>
  <c r="M40" i="132"/>
  <c r="M39" i="132"/>
  <c r="M35" i="132"/>
  <c r="M34" i="132"/>
  <c r="M32" i="132"/>
  <c r="M33" i="132"/>
  <c r="M38" i="132"/>
  <c r="M40" i="84"/>
  <c r="M41" i="84"/>
  <c r="M36" i="84"/>
  <c r="J6" i="117" l="1"/>
  <c r="L18" i="133" l="1"/>
  <c r="L20" i="133"/>
  <c r="L21" i="133"/>
  <c r="L22" i="133"/>
  <c r="L23" i="133"/>
  <c r="L24" i="133"/>
  <c r="L25" i="133"/>
  <c r="L26" i="133"/>
  <c r="L27" i="133"/>
  <c r="L28" i="133"/>
  <c r="L29" i="133"/>
  <c r="L18" i="132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L30" i="133" l="1"/>
  <c r="L36" i="133" s="1"/>
  <c r="L30" i="132"/>
  <c r="L30" i="84"/>
  <c r="L36" i="84" s="1"/>
  <c r="I6" i="118"/>
  <c r="L32" i="133" l="1"/>
  <c r="L34" i="84"/>
  <c r="L42" i="84"/>
  <c r="L35" i="84"/>
  <c r="L40" i="133"/>
  <c r="L38" i="133"/>
  <c r="L35" i="133"/>
  <c r="L37" i="133"/>
  <c r="L42" i="133"/>
  <c r="L33" i="133"/>
  <c r="L41" i="133"/>
  <c r="L39" i="133"/>
  <c r="L34" i="133"/>
  <c r="L33" i="132"/>
  <c r="L41" i="132"/>
  <c r="L42" i="132"/>
  <c r="L35" i="132"/>
  <c r="L39" i="132"/>
  <c r="L37" i="132"/>
  <c r="L36" i="132"/>
  <c r="L34" i="132"/>
  <c r="L40" i="132"/>
  <c r="L38" i="132"/>
  <c r="L32" i="132"/>
  <c r="L33" i="84"/>
  <c r="L39" i="84"/>
  <c r="L32" i="84"/>
  <c r="L41" i="84"/>
  <c r="L40" i="84"/>
  <c r="L38" i="84"/>
  <c r="L37" i="84"/>
  <c r="I6" i="117" l="1"/>
  <c r="K18" i="132" l="1"/>
  <c r="H6" i="118" l="1"/>
  <c r="H6" i="117"/>
  <c r="K18" i="133" l="1"/>
  <c r="K20" i="133"/>
  <c r="K21" i="133"/>
  <c r="K22" i="133"/>
  <c r="K23" i="133"/>
  <c r="K24" i="133"/>
  <c r="K25" i="133"/>
  <c r="K26" i="133"/>
  <c r="K27" i="133"/>
  <c r="K28" i="133"/>
  <c r="K29" i="133"/>
  <c r="K20" i="132"/>
  <c r="K21" i="132"/>
  <c r="K22" i="132"/>
  <c r="K23" i="132"/>
  <c r="K24" i="132"/>
  <c r="K25" i="132"/>
  <c r="K26" i="132"/>
  <c r="K27" i="132"/>
  <c r="K28" i="132"/>
  <c r="K29" i="132"/>
  <c r="K18" i="84"/>
  <c r="K20" i="84"/>
  <c r="K21" i="84"/>
  <c r="K22" i="84"/>
  <c r="K23" i="84"/>
  <c r="K24" i="84"/>
  <c r="K25" i="84"/>
  <c r="K26" i="84"/>
  <c r="K27" i="84"/>
  <c r="K28" i="84"/>
  <c r="K29" i="84"/>
  <c r="G6" i="118"/>
  <c r="G6" i="117"/>
  <c r="K30" i="133" l="1"/>
  <c r="K40" i="133" s="1"/>
  <c r="K30" i="132"/>
  <c r="K30" i="84"/>
  <c r="K40" i="84" s="1"/>
  <c r="J18" i="133"/>
  <c r="J20" i="133"/>
  <c r="J21" i="133"/>
  <c r="J22" i="133"/>
  <c r="J23" i="133"/>
  <c r="J24" i="133"/>
  <c r="J25" i="133"/>
  <c r="J26" i="133"/>
  <c r="J27" i="133"/>
  <c r="J28" i="133"/>
  <c r="J29" i="133"/>
  <c r="J18" i="132"/>
  <c r="J20" i="132"/>
  <c r="J21" i="132"/>
  <c r="J22" i="132"/>
  <c r="J23" i="132"/>
  <c r="J24" i="132"/>
  <c r="J25" i="132"/>
  <c r="J26" i="132"/>
  <c r="J27" i="132"/>
  <c r="J28" i="132"/>
  <c r="J29" i="132"/>
  <c r="J18" i="84"/>
  <c r="J20" i="84"/>
  <c r="J21" i="84"/>
  <c r="J22" i="84"/>
  <c r="J23" i="84"/>
  <c r="J24" i="84"/>
  <c r="J25" i="84"/>
  <c r="J26" i="84"/>
  <c r="J27" i="84"/>
  <c r="J28" i="84"/>
  <c r="J29" i="84"/>
  <c r="K35" i="84" l="1"/>
  <c r="K41" i="84"/>
  <c r="K39" i="84"/>
  <c r="K37" i="84"/>
  <c r="K36" i="84"/>
  <c r="K42" i="84"/>
  <c r="K33" i="84"/>
  <c r="K32" i="84"/>
  <c r="K38" i="84"/>
  <c r="K34" i="84"/>
  <c r="K36" i="133"/>
  <c r="K41" i="133"/>
  <c r="K42" i="133"/>
  <c r="K35" i="133"/>
  <c r="K39" i="133"/>
  <c r="K33" i="133"/>
  <c r="K37" i="133"/>
  <c r="K34" i="133"/>
  <c r="K32" i="133"/>
  <c r="K38" i="133"/>
  <c r="K37" i="132"/>
  <c r="K42" i="132"/>
  <c r="K35" i="132"/>
  <c r="K39" i="132"/>
  <c r="K33" i="132"/>
  <c r="K41" i="132"/>
  <c r="K36" i="132"/>
  <c r="K34" i="132"/>
  <c r="K40" i="132"/>
  <c r="K38" i="132"/>
  <c r="K32" i="132"/>
  <c r="J30" i="133"/>
  <c r="J40" i="133" s="1"/>
  <c r="J30" i="132"/>
  <c r="J30" i="84"/>
  <c r="J39" i="84" s="1"/>
  <c r="J34" i="133" l="1"/>
  <c r="J42" i="133"/>
  <c r="J36" i="84"/>
  <c r="J37" i="84"/>
  <c r="J32" i="133"/>
  <c r="J32" i="84"/>
  <c r="J41" i="84"/>
  <c r="J35" i="84"/>
  <c r="J42" i="84"/>
  <c r="J34" i="84"/>
  <c r="J40" i="84"/>
  <c r="J33" i="84"/>
  <c r="J38" i="84"/>
  <c r="J39" i="133"/>
  <c r="J41" i="133"/>
  <c r="J38" i="133"/>
  <c r="J37" i="133"/>
  <c r="J36" i="133"/>
  <c r="J35" i="133"/>
  <c r="J33" i="133"/>
  <c r="J37" i="132"/>
  <c r="J42" i="132"/>
  <c r="J33" i="132"/>
  <c r="J41" i="132"/>
  <c r="J34" i="132"/>
  <c r="J32" i="132"/>
  <c r="J38" i="132"/>
  <c r="J36" i="132"/>
  <c r="J35" i="132"/>
  <c r="J40" i="132"/>
  <c r="J39" i="132"/>
  <c r="I18" i="133"/>
  <c r="I20" i="133"/>
  <c r="I21" i="133"/>
  <c r="I22" i="133"/>
  <c r="I23" i="133"/>
  <c r="I24" i="133"/>
  <c r="I25" i="133"/>
  <c r="I26" i="133"/>
  <c r="I27" i="133"/>
  <c r="I28" i="133"/>
  <c r="I29" i="133"/>
  <c r="I18" i="132"/>
  <c r="I20" i="132"/>
  <c r="I21" i="132"/>
  <c r="I22" i="132"/>
  <c r="I23" i="132"/>
  <c r="I24" i="132"/>
  <c r="I25" i="132"/>
  <c r="I26" i="132"/>
  <c r="I27" i="132"/>
  <c r="I28" i="132"/>
  <c r="I29" i="132"/>
  <c r="I18" i="84"/>
  <c r="I20" i="84"/>
  <c r="I21" i="84"/>
  <c r="I22" i="84"/>
  <c r="I23" i="84"/>
  <c r="I24" i="84"/>
  <c r="I25" i="84"/>
  <c r="I26" i="84"/>
  <c r="I27" i="84"/>
  <c r="I28" i="84"/>
  <c r="I29" i="84"/>
  <c r="I30" i="133" l="1"/>
  <c r="I32" i="133" s="1"/>
  <c r="I38" i="133"/>
  <c r="I30" i="132"/>
  <c r="I36" i="132" s="1"/>
  <c r="I42" i="133"/>
  <c r="I39" i="133"/>
  <c r="I35" i="133"/>
  <c r="I41" i="133"/>
  <c r="I38" i="132"/>
  <c r="I30" i="84"/>
  <c r="I36" i="84" s="1"/>
  <c r="I36" i="133" l="1"/>
  <c r="I33" i="133"/>
  <c r="I40" i="133"/>
  <c r="I37" i="133"/>
  <c r="I34" i="133"/>
  <c r="I41" i="132"/>
  <c r="I40" i="132"/>
  <c r="I39" i="132"/>
  <c r="I32" i="132"/>
  <c r="I42" i="132"/>
  <c r="I34" i="132"/>
  <c r="I37" i="132"/>
  <c r="I35" i="132"/>
  <c r="I33" i="132"/>
  <c r="I40" i="84"/>
  <c r="I33" i="84"/>
  <c r="I37" i="84"/>
  <c r="I41" i="84"/>
  <c r="I42" i="84"/>
  <c r="I35" i="84"/>
  <c r="I39" i="84"/>
  <c r="I34" i="84"/>
  <c r="I32" i="84"/>
  <c r="I38" i="84"/>
  <c r="H18" i="133"/>
  <c r="H20" i="133"/>
  <c r="H21" i="133"/>
  <c r="H22" i="133"/>
  <c r="H23" i="133"/>
  <c r="H24" i="133"/>
  <c r="H25" i="133"/>
  <c r="H26" i="133"/>
  <c r="H27" i="133"/>
  <c r="H28" i="133"/>
  <c r="H29" i="133"/>
  <c r="H18" i="132"/>
  <c r="H20" i="132"/>
  <c r="H21" i="132"/>
  <c r="H22" i="132"/>
  <c r="H23" i="132"/>
  <c r="H24" i="132"/>
  <c r="H25" i="132"/>
  <c r="H26" i="132"/>
  <c r="H27" i="132"/>
  <c r="H28" i="132"/>
  <c r="H29" i="132"/>
  <c r="H18" i="84"/>
  <c r="H20" i="84"/>
  <c r="H21" i="84"/>
  <c r="H22" i="84"/>
  <c r="H23" i="84"/>
  <c r="H24" i="84"/>
  <c r="H25" i="84"/>
  <c r="H26" i="84"/>
  <c r="H27" i="84"/>
  <c r="H28" i="84"/>
  <c r="H29" i="84"/>
  <c r="H30" i="133" l="1"/>
  <c r="H38" i="133" s="1"/>
  <c r="H37" i="133"/>
  <c r="H30" i="132"/>
  <c r="H39" i="132" s="1"/>
  <c r="H30" i="84"/>
  <c r="H40" i="84" s="1"/>
  <c r="H35" i="84" l="1"/>
  <c r="H36" i="133"/>
  <c r="H35" i="132"/>
  <c r="H38" i="132"/>
  <c r="H33" i="84"/>
  <c r="H33" i="132"/>
  <c r="H40" i="132"/>
  <c r="H37" i="132"/>
  <c r="H32" i="132"/>
  <c r="H34" i="132"/>
  <c r="H42" i="132"/>
  <c r="H32" i="84"/>
  <c r="H34" i="84"/>
  <c r="H32" i="133"/>
  <c r="H41" i="133"/>
  <c r="H39" i="133"/>
  <c r="H35" i="133"/>
  <c r="H42" i="133"/>
  <c r="H34" i="133"/>
  <c r="H40" i="133"/>
  <c r="H33" i="133"/>
  <c r="H41" i="132"/>
  <c r="H36" i="132"/>
  <c r="H39" i="84"/>
  <c r="H36" i="84"/>
  <c r="H37" i="84"/>
  <c r="H42" i="84"/>
  <c r="H41" i="84"/>
  <c r="H38" i="84"/>
  <c r="G18" i="133" l="1"/>
  <c r="G18" i="132"/>
  <c r="G18" i="84"/>
  <c r="G22" i="84" l="1"/>
  <c r="G20" i="84" l="1"/>
  <c r="G24" i="84"/>
  <c r="G20" i="133" l="1"/>
  <c r="G21" i="133"/>
  <c r="G22" i="133"/>
  <c r="G23" i="133"/>
  <c r="G24" i="133"/>
  <c r="G25" i="133"/>
  <c r="G26" i="133"/>
  <c r="G27" i="133"/>
  <c r="G28" i="133"/>
  <c r="G29" i="133"/>
  <c r="G20" i="132"/>
  <c r="G21" i="132"/>
  <c r="G22" i="132"/>
  <c r="G23" i="132"/>
  <c r="G24" i="132"/>
  <c r="G25" i="132"/>
  <c r="G26" i="132"/>
  <c r="G27" i="132"/>
  <c r="G28" i="132"/>
  <c r="G29" i="132"/>
  <c r="G21" i="84"/>
  <c r="G23" i="84"/>
  <c r="G25" i="84"/>
  <c r="G26" i="84"/>
  <c r="G27" i="84"/>
  <c r="G28" i="84"/>
  <c r="G29" i="84"/>
  <c r="G30" i="84" l="1"/>
  <c r="G35" i="84" s="1"/>
  <c r="G30" i="132"/>
  <c r="G38" i="132" s="1"/>
  <c r="G30" i="133"/>
  <c r="G41" i="133" s="1"/>
  <c r="F18" i="132"/>
  <c r="G40" i="132" l="1"/>
  <c r="G34" i="133"/>
  <c r="G38" i="133"/>
  <c r="G42" i="133"/>
  <c r="G32" i="133"/>
  <c r="G36" i="133"/>
  <c r="G40" i="133"/>
  <c r="G35" i="133"/>
  <c r="G33" i="133"/>
  <c r="G32" i="84"/>
  <c r="G36" i="84"/>
  <c r="G40" i="84"/>
  <c r="G34" i="84"/>
  <c r="G38" i="84"/>
  <c r="G42" i="84"/>
  <c r="G39" i="133"/>
  <c r="G33" i="84"/>
  <c r="G37" i="133"/>
  <c r="G39" i="84"/>
  <c r="G42" i="132"/>
  <c r="G35" i="132"/>
  <c r="G39" i="132"/>
  <c r="G33" i="132"/>
  <c r="G37" i="132"/>
  <c r="G41" i="132"/>
  <c r="G32" i="132"/>
  <c r="G37" i="84"/>
  <c r="G36" i="132"/>
  <c r="G41" i="84"/>
  <c r="G34" i="132"/>
  <c r="F18" i="133"/>
  <c r="F20" i="133"/>
  <c r="F21" i="133"/>
  <c r="F22" i="133"/>
  <c r="F23" i="133"/>
  <c r="F24" i="133"/>
  <c r="F25" i="133"/>
  <c r="F26" i="133"/>
  <c r="F27" i="133"/>
  <c r="F28" i="133"/>
  <c r="F29" i="133"/>
  <c r="F20" i="132"/>
  <c r="F21" i="132"/>
  <c r="F22" i="132"/>
  <c r="F23" i="132"/>
  <c r="F24" i="132"/>
  <c r="F25" i="132"/>
  <c r="F26" i="132"/>
  <c r="F27" i="132"/>
  <c r="F28" i="132"/>
  <c r="F29" i="132"/>
  <c r="F18" i="84"/>
  <c r="F20" i="84"/>
  <c r="F21" i="84"/>
  <c r="F22" i="84"/>
  <c r="F23" i="84"/>
  <c r="F24" i="84"/>
  <c r="F25" i="84"/>
  <c r="F26" i="84"/>
  <c r="F27" i="84"/>
  <c r="F28" i="84"/>
  <c r="F29" i="84"/>
  <c r="F6" i="118"/>
  <c r="F6" i="117"/>
  <c r="F30" i="84" l="1"/>
  <c r="F32" i="84" s="1"/>
  <c r="F30" i="133"/>
  <c r="F41" i="133" s="1"/>
  <c r="F30" i="132"/>
  <c r="F40" i="132" s="1"/>
  <c r="E29" i="133"/>
  <c r="D29" i="133"/>
  <c r="C29" i="133"/>
  <c r="E28" i="133"/>
  <c r="D28" i="133"/>
  <c r="C28" i="133"/>
  <c r="E27" i="133"/>
  <c r="D27" i="133"/>
  <c r="C27" i="133"/>
  <c r="E26" i="133"/>
  <c r="D26" i="133"/>
  <c r="C26" i="133"/>
  <c r="E25" i="133"/>
  <c r="D25" i="133"/>
  <c r="C25" i="133"/>
  <c r="E24" i="133"/>
  <c r="D24" i="133"/>
  <c r="C24" i="133"/>
  <c r="E23" i="133"/>
  <c r="D23" i="133"/>
  <c r="C23" i="133"/>
  <c r="E22" i="133"/>
  <c r="D22" i="133"/>
  <c r="C22" i="133"/>
  <c r="E21" i="133"/>
  <c r="D21" i="133"/>
  <c r="C21" i="133"/>
  <c r="E20" i="133"/>
  <c r="D20" i="133"/>
  <c r="C20" i="133"/>
  <c r="E18" i="133"/>
  <c r="D18" i="133"/>
  <c r="C18" i="133"/>
  <c r="E29" i="132"/>
  <c r="D29" i="132"/>
  <c r="C29" i="132"/>
  <c r="E28" i="132"/>
  <c r="D28" i="132"/>
  <c r="C28" i="132"/>
  <c r="E27" i="132"/>
  <c r="D27" i="132"/>
  <c r="C27" i="132"/>
  <c r="E26" i="132"/>
  <c r="D26" i="132"/>
  <c r="C26" i="132"/>
  <c r="E25" i="132"/>
  <c r="D25" i="132"/>
  <c r="C25" i="132"/>
  <c r="E24" i="132"/>
  <c r="D24" i="132"/>
  <c r="C24" i="132"/>
  <c r="E23" i="132"/>
  <c r="D23" i="132"/>
  <c r="C23" i="132"/>
  <c r="E22" i="132"/>
  <c r="D22" i="132"/>
  <c r="C22" i="132"/>
  <c r="E21" i="132"/>
  <c r="D21" i="132"/>
  <c r="C21" i="132"/>
  <c r="E20" i="132"/>
  <c r="D20" i="132"/>
  <c r="C20" i="132"/>
  <c r="E18" i="132"/>
  <c r="D18" i="132"/>
  <c r="C18" i="132"/>
  <c r="C27" i="84"/>
  <c r="D27" i="84"/>
  <c r="E27" i="84"/>
  <c r="C28" i="84"/>
  <c r="D28" i="84"/>
  <c r="E28" i="84"/>
  <c r="F33" i="84" l="1"/>
  <c r="F37" i="84"/>
  <c r="F36" i="84"/>
  <c r="F40" i="84"/>
  <c r="E30" i="132"/>
  <c r="E42" i="132" s="1"/>
  <c r="F39" i="84"/>
  <c r="F41" i="84"/>
  <c r="F38" i="84"/>
  <c r="F34" i="84"/>
  <c r="F35" i="84"/>
  <c r="F42" i="84"/>
  <c r="F36" i="132"/>
  <c r="F33" i="133"/>
  <c r="F37" i="133"/>
  <c r="F42" i="133"/>
  <c r="F35" i="133"/>
  <c r="F39" i="133"/>
  <c r="F34" i="133"/>
  <c r="F32" i="133"/>
  <c r="F38" i="133"/>
  <c r="F36" i="133"/>
  <c r="F40" i="133"/>
  <c r="F37" i="132"/>
  <c r="F42" i="132"/>
  <c r="F35" i="132"/>
  <c r="F39" i="132"/>
  <c r="F33" i="132"/>
  <c r="F41" i="132"/>
  <c r="F34" i="132"/>
  <c r="F32" i="132"/>
  <c r="F38" i="132"/>
  <c r="C30" i="133"/>
  <c r="C42" i="133" s="1"/>
  <c r="D30" i="133"/>
  <c r="D42" i="133" s="1"/>
  <c r="E30" i="133"/>
  <c r="E42" i="133" s="1"/>
  <c r="E34" i="132"/>
  <c r="E35" i="132"/>
  <c r="E40" i="132"/>
  <c r="E32" i="132"/>
  <c r="C30" i="132"/>
  <c r="C42" i="132" s="1"/>
  <c r="D30" i="132"/>
  <c r="D42" i="132" s="1"/>
  <c r="E41" i="132" l="1"/>
  <c r="E33" i="132"/>
  <c r="E39" i="132"/>
  <c r="E38" i="132"/>
  <c r="E37" i="132"/>
  <c r="E36" i="132"/>
  <c r="E38" i="133"/>
  <c r="E35" i="133"/>
  <c r="E41" i="133"/>
  <c r="E33" i="133"/>
  <c r="C36" i="133"/>
  <c r="E36" i="133"/>
  <c r="E39" i="133"/>
  <c r="E32" i="133"/>
  <c r="C39" i="133"/>
  <c r="C35" i="133"/>
  <c r="C39" i="132"/>
  <c r="C35" i="132"/>
  <c r="C37" i="132"/>
  <c r="C33" i="132"/>
  <c r="C36" i="132"/>
  <c r="C38" i="132"/>
  <c r="C40" i="132"/>
  <c r="C32" i="132"/>
  <c r="C41" i="132"/>
  <c r="C34" i="132"/>
  <c r="D38" i="133"/>
  <c r="D40" i="133"/>
  <c r="D37" i="133"/>
  <c r="D34" i="133"/>
  <c r="C34" i="133"/>
  <c r="C41" i="133"/>
  <c r="C38" i="133"/>
  <c r="C33" i="133"/>
  <c r="D39" i="133"/>
  <c r="D36" i="133"/>
  <c r="D33" i="133"/>
  <c r="C32" i="133"/>
  <c r="E40" i="133"/>
  <c r="E37" i="133"/>
  <c r="E34" i="133"/>
  <c r="C40" i="133"/>
  <c r="C37" i="133"/>
  <c r="D41" i="133"/>
  <c r="D35" i="133"/>
  <c r="D32" i="133"/>
  <c r="D36" i="132"/>
  <c r="D40" i="132"/>
  <c r="D37" i="132"/>
  <c r="D34" i="132"/>
  <c r="D39" i="132"/>
  <c r="D33" i="132"/>
  <c r="D41" i="132"/>
  <c r="D38" i="132"/>
  <c r="D35" i="132"/>
  <c r="D32" i="132"/>
  <c r="C18" i="84"/>
  <c r="D18" i="84"/>
  <c r="E18" i="84"/>
  <c r="E6" i="118"/>
  <c r="D6" i="118"/>
  <c r="C6" i="118"/>
  <c r="E6" i="117"/>
  <c r="D6" i="117"/>
  <c r="C6" i="117"/>
  <c r="C20" i="84" l="1"/>
  <c r="D20" i="84"/>
  <c r="E20" i="84"/>
  <c r="C21" i="84"/>
  <c r="D21" i="84"/>
  <c r="E21" i="84"/>
  <c r="C22" i="84"/>
  <c r="D22" i="84"/>
  <c r="E22" i="84"/>
  <c r="C23" i="84"/>
  <c r="D23" i="84"/>
  <c r="E23" i="84"/>
  <c r="C24" i="84"/>
  <c r="D24" i="84"/>
  <c r="E24" i="84"/>
  <c r="C25" i="84"/>
  <c r="D25" i="84"/>
  <c r="E25" i="84"/>
  <c r="C26" i="84"/>
  <c r="D26" i="84"/>
  <c r="E26" i="84"/>
  <c r="C29" i="84"/>
  <c r="D29" i="84"/>
  <c r="E29" i="84"/>
  <c r="C30" i="84" l="1"/>
  <c r="C41" i="84" s="1"/>
  <c r="D30" i="84"/>
  <c r="D38" i="84" s="1"/>
  <c r="E30" i="84"/>
  <c r="C38" i="84" l="1"/>
  <c r="D42" i="84"/>
  <c r="D40" i="84"/>
  <c r="D39" i="84"/>
  <c r="E42" i="84"/>
  <c r="E39" i="84"/>
  <c r="E40" i="84"/>
  <c r="E38" i="84"/>
  <c r="C42" i="84"/>
  <c r="C39" i="84"/>
  <c r="C40" i="84"/>
  <c r="C34" i="84"/>
  <c r="C32" i="84"/>
  <c r="D33" i="84"/>
  <c r="C33" i="84"/>
  <c r="C36" i="84"/>
  <c r="C37" i="84"/>
  <c r="C35" i="84"/>
  <c r="D36" i="84"/>
  <c r="D35" i="84"/>
  <c r="D34" i="84"/>
  <c r="D37" i="84"/>
  <c r="D32" i="84"/>
  <c r="D41" i="84"/>
  <c r="E33" i="84"/>
  <c r="E37" i="84"/>
  <c r="E34" i="84"/>
  <c r="E35" i="84"/>
  <c r="E32" i="84"/>
  <c r="E36" i="84"/>
  <c r="E41" i="84"/>
</calcChain>
</file>

<file path=xl/sharedStrings.xml><?xml version="1.0" encoding="utf-8"?>
<sst xmlns="http://schemas.openxmlformats.org/spreadsheetml/2006/main" count="243" uniqueCount="52">
  <si>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</si>
  <si>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</si>
  <si>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</si>
  <si>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</si>
  <si>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</si>
  <si>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</si>
  <si>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</si>
  <si>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</si>
  <si>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</si>
  <si>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</si>
  <si>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</si>
  <si>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</si>
  <si>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</si>
  <si>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</si>
  <si>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</si>
  <si>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</si>
  <si>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</si>
  <si>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</si>
  <si>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</si>
  <si>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</si>
  <si>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</si>
  <si>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</si>
  <si>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</si>
  <si>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</si>
  <si>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</si>
  <si>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</si>
  <si>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</si>
  <si>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Нетто-взносы на ИИС (млрд руб.)</t>
  </si>
  <si>
    <t>Соотношение закрытых и открытых ИИС за квартал (%)</t>
  </si>
  <si>
    <t>всего</t>
  </si>
  <si>
    <t>Паи резидентов (ПИФ)</t>
  </si>
  <si>
    <t>Паи нерезидентов</t>
  </si>
  <si>
    <t>Закрытые ИИС</t>
  </si>
  <si>
    <t>Открытые ИИС 13 кварталов назад</t>
  </si>
  <si>
    <t>Динамика закрытых ИИС согласуется с траекторией ранее открытых счетов  (тыс. ед.)</t>
  </si>
  <si>
    <t>1к25</t>
  </si>
  <si>
    <t>2к25</t>
  </si>
  <si>
    <t>Примечание. Категория «Прочее» включает в себя ПФИ, драгметаллы, плановые нетто-позиции по поставке и получению активов и иные активы.</t>
  </si>
  <si>
    <t>3к25</t>
  </si>
  <si>
    <t>4к</t>
  </si>
  <si>
    <t>1к</t>
  </si>
  <si>
    <t>2к</t>
  </si>
  <si>
    <t>3к</t>
  </si>
  <si>
    <t>4к25</t>
  </si>
  <si>
    <t>Примечание. Без учета ИИС в рамках открытых ПИФ.</t>
  </si>
  <si>
    <t>Примечания. Без учета ИИС в рамках открытых ПИФ. До введения в действие формы 0420431 по брокерам – НФО (30.06.2023) и формы 0409724 по брокерам – КО (31.03.2024) показатель нетто-взносов рассчитывался только по денежным средствам, а после указанных дат – по всем активам.</t>
  </si>
  <si>
    <t>Примечания. Без учета ИИС в рамках открытых ПИФ. На графике отражено количество закрытых ИИС по итогам квартала и количество счетов, открытых 13 кварталов назад. В последние кварталы траектория закрытых ИИС согласуется с динамикой счетов, открытых 13 кварталов назад. Таким образом, в 2026 г. количество закрытых ИИС может увеличиться, если инвесторы будут выводить средства преимущественно со счетов, открытых в конце 2022 - начале 2023 года.</t>
  </si>
  <si>
    <t>Средний размер ИИС (тыс. руб.)</t>
  </si>
  <si>
    <t>Примечания. Без учета ИИС в рамках открытых ПИФ.Категория «Прочее» включает в себя ПФИ, драгметаллы, плановые нетто-позиции по поставке и получению активов и иные активы.</t>
  </si>
  <si>
    <t>Динамика структуры активов всех ИИС (%)</t>
  </si>
  <si>
    <t>Динамика структуры активов ИИС в рамках ДУ (%)</t>
  </si>
  <si>
    <t>Динамика структуры активов брокерских ИИС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</si>
</sst>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4" fillId="0" borderId="0" xfId="0" applyFont="1"/>
    <xf numFmtId="9" fontId="4" fillId="0" borderId="0" xfId="6" applyFont="1" applyFill="1" applyBorder="1"/>
    <xf numFmtId="0" fontId="4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10" applyFont="1"/>
    <xf numFmtId="0" fontId="8" fillId="0" borderId="0" xfId="0" applyFont="1"/>
    <xf numFmtId="0" fontId="8" fillId="0" borderId="0" xfId="0" applyFont="1" applyFill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8" fillId="0" borderId="1" xfId="0" applyNumberFormat="1" applyFont="1" applyFill="1" applyBorder="1"/>
    <xf numFmtId="17" fontId="8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2" borderId="1" xfId="0" applyNumberFormat="1" applyFont="1" applyFill="1" applyBorder="1"/>
    <xf numFmtId="0" fontId="7" fillId="0" borderId="0" xfId="0" applyFont="1"/>
    <xf numFmtId="3" fontId="8" fillId="2" borderId="1" xfId="0" applyNumberFormat="1" applyFont="1" applyFill="1" applyBorder="1"/>
    <xf numFmtId="1" fontId="8" fillId="0" borderId="1" xfId="0" applyNumberFormat="1" applyFont="1" applyFill="1" applyBorder="1"/>
    <xf numFmtId="0" fontId="8" fillId="0" borderId="1" xfId="0" applyFont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0" fontId="6" fillId="0" borderId="0" xfId="0" applyFont="1" applyAlignment="1">
      <alignment horizontal="left"/>
    </xf>
    <xf numFmtId="9" fontId="8" fillId="0" borderId="0" xfId="6" applyFont="1"/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left" wrapText="1"/>
    </xf>
    <xf numFmtId="1" fontId="8" fillId="0" borderId="2" xfId="0" applyNumberFormat="1" applyFont="1" applyFill="1" applyBorder="1"/>
    <xf numFmtId="3" fontId="9" fillId="0" borderId="1" xfId="0" applyNumberFormat="1" applyFont="1" applyFill="1" applyBorder="1" applyAlignment="1">
      <alignment horizontal="left" wrapText="1"/>
    </xf>
    <xf numFmtId="17" fontId="9" fillId="0" borderId="1" xfId="0" applyNumberFormat="1" applyFont="1" applyBorder="1" applyAlignment="1">
      <alignment horizontal="left"/>
    </xf>
    <xf numFmtId="17" fontId="9" fillId="0" borderId="0" xfId="0" applyNumberFormat="1" applyFont="1" applyAlignment="1">
      <alignment horizontal="left"/>
    </xf>
    <xf numFmtId="1" fontId="8" fillId="2" borderId="1" xfId="6" applyNumberFormat="1" applyFont="1" applyFill="1" applyBorder="1"/>
    <xf numFmtId="0" fontId="8" fillId="0" borderId="0" xfId="10" applyFont="1"/>
    <xf numFmtId="1" fontId="8" fillId="0" borderId="1" xfId="0" applyNumberFormat="1" applyFont="1" applyBorder="1"/>
    <xf numFmtId="165" fontId="8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0" fontId="0" fillId="0" borderId="0" xfId="0" applyNumberFormat="1"/>
    <xf numFmtId="1" fontId="8" fillId="0" borderId="0" xfId="0" applyNumberFormat="1" applyFont="1"/>
    <xf numFmtId="1" fontId="4" fillId="0" borderId="0" xfId="0" applyNumberFormat="1" applyFont="1"/>
    <xf numFmtId="0" fontId="8" fillId="0" borderId="0" xfId="0" applyFont="1" applyAlignment="1">
      <alignment vertical="center"/>
    </xf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'1'!$C$5:$K$5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  <c:pt idx="8">
                  <c:v>4к25</c:v>
                </c:pt>
              </c:strCache>
            </c:strRef>
          </c:cat>
          <c:val>
            <c:numRef>
              <c:f>'1'!$C$7:$K$7</c:f>
              <c:numCache>
                <c:formatCode>0.0</c:formatCode>
                <c:ptCount val="9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5.814832</c:v>
                </c:pt>
                <c:pt idx="5">
                  <c:v>5.8966520000000004</c:v>
                </c:pt>
                <c:pt idx="6">
                  <c:v>6.0004090000000003</c:v>
                </c:pt>
                <c:pt idx="7">
                  <c:v>6.0822510000000003</c:v>
                </c:pt>
                <c:pt idx="8">
                  <c:v>6.2119709999999992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239074453167740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479820743608152E-3"/>
                  <c:y val="4.6418128654970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'1'!$C$5:$K$5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  <c:pt idx="8">
                  <c:v>4к25</c:v>
                </c:pt>
              </c:strCache>
            </c:strRef>
          </c:cat>
          <c:val>
            <c:numRef>
              <c:f>'1'!$C$8:$K$8</c:f>
              <c:numCache>
                <c:formatCode>0.0</c:formatCode>
                <c:ptCount val="9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0.25939299999999998</c:v>
                </c:pt>
                <c:pt idx="5">
                  <c:v>0.234768</c:v>
                </c:pt>
                <c:pt idx="6">
                  <c:v>0.224657</c:v>
                </c:pt>
                <c:pt idx="7">
                  <c:v>0.215033</c:v>
                </c:pt>
                <c:pt idx="8">
                  <c:v>0.20810800000000002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50314080"/>
        <c:axId val="-1650314624"/>
      </c:barChart>
      <c:lineChart>
        <c:grouping val="standard"/>
        <c:varyColors val="0"/>
        <c:ser>
          <c:idx val="4"/>
          <c:order val="2"/>
          <c:tx>
            <c:strRef>
              <c:f>'1'!$B$6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'1'!$C$6:$K$6</c:f>
              <c:numCache>
                <c:formatCode>0.0</c:formatCode>
                <c:ptCount val="9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6.0742250000000002</c:v>
                </c:pt>
                <c:pt idx="5">
                  <c:v>6.1314200000000003</c:v>
                </c:pt>
                <c:pt idx="6">
                  <c:v>6.225066</c:v>
                </c:pt>
                <c:pt idx="7">
                  <c:v>6.2972840000000003</c:v>
                </c:pt>
                <c:pt idx="8">
                  <c:v>6.4200789999999994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0314080"/>
        <c:axId val="-1650314624"/>
      </c:lineChart>
      <c:catAx>
        <c:axId val="-16503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650314624"/>
        <c:crosses val="autoZero"/>
        <c:auto val="1"/>
        <c:lblAlgn val="ctr"/>
        <c:lblOffset val="100"/>
        <c:tickLblSkip val="1"/>
        <c:noMultiLvlLbl val="0"/>
      </c:catAx>
      <c:valAx>
        <c:axId val="-1650314624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6503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'2'!$C$5:$K$5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  <c:pt idx="8">
                  <c:v>4к25</c:v>
                </c:pt>
              </c:strCache>
            </c:strRef>
          </c:cat>
          <c:val>
            <c:numRef>
              <c:f>'2'!$C$7:$K$7</c:f>
              <c:numCache>
                <c:formatCode>0</c:formatCode>
                <c:ptCount val="9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543.55339011123999</c:v>
                </c:pt>
                <c:pt idx="5">
                  <c:v>588.19406775510902</c:v>
                </c:pt>
                <c:pt idx="6">
                  <c:v>632.56108586332005</c:v>
                </c:pt>
                <c:pt idx="7">
                  <c:v>703.95051014441992</c:v>
                </c:pt>
                <c:pt idx="8">
                  <c:v>836.15131659445592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'2'!$C$5:$K$5</c:f>
              <c:strCache>
                <c:ptCount val="9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1к25</c:v>
                </c:pt>
                <c:pt idx="6">
                  <c:v>2к25</c:v>
                </c:pt>
                <c:pt idx="7">
                  <c:v>3к25</c:v>
                </c:pt>
                <c:pt idx="8">
                  <c:v>4к25</c:v>
                </c:pt>
              </c:strCache>
            </c:strRef>
          </c:cat>
          <c:val>
            <c:numRef>
              <c:f>'2'!$C$8:$K$8</c:f>
              <c:numCache>
                <c:formatCode>0</c:formatCode>
                <c:ptCount val="9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51.042324870629997</c:v>
                </c:pt>
                <c:pt idx="5">
                  <c:v>49.137016379690003</c:v>
                </c:pt>
                <c:pt idx="6">
                  <c:v>47.523875576769996</c:v>
                </c:pt>
                <c:pt idx="7">
                  <c:v>48.82256998503</c:v>
                </c:pt>
                <c:pt idx="8">
                  <c:v>52.177189317600003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50316256"/>
        <c:axId val="-1650317888"/>
      </c:barChart>
      <c:lineChart>
        <c:grouping val="standard"/>
        <c:varyColors val="0"/>
        <c:ser>
          <c:idx val="4"/>
          <c:order val="2"/>
          <c:tx>
            <c:strRef>
              <c:f>'2'!$B$6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'2'!$C$6:$K$6</c:f>
              <c:numCache>
                <c:formatCode>0</c:formatCode>
                <c:ptCount val="9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594.59571498186995</c:v>
                </c:pt>
                <c:pt idx="5">
                  <c:v>637.33108413479897</c:v>
                </c:pt>
                <c:pt idx="6">
                  <c:v>680.08496144009007</c:v>
                </c:pt>
                <c:pt idx="7">
                  <c:v>752.77308012944991</c:v>
                </c:pt>
                <c:pt idx="8">
                  <c:v>888.3285059120559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0316256"/>
        <c:axId val="-1650317888"/>
      </c:lineChart>
      <c:catAx>
        <c:axId val="-165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650317888"/>
        <c:crosses val="autoZero"/>
        <c:auto val="1"/>
        <c:lblAlgn val="ctr"/>
        <c:lblOffset val="100"/>
        <c:tickLblSkip val="1"/>
        <c:noMultiLvlLbl val="0"/>
      </c:catAx>
      <c:valAx>
        <c:axId val="-165031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65031625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'3'!$B$8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-0.21951387217999649</c:v>
                </c:pt>
                <c:pt idx="1">
                  <c:v>9.8021420791472256</c:v>
                </c:pt>
                <c:pt idx="2">
                  <c:v>8.9038420744197051</c:v>
                </c:pt>
                <c:pt idx="3">
                  <c:v>14.681968131781639</c:v>
                </c:pt>
                <c:pt idx="4">
                  <c:v>-6.3608925046599998</c:v>
                </c:pt>
                <c:pt idx="5">
                  <c:v>8.22454564489842</c:v>
                </c:pt>
                <c:pt idx="6">
                  <c:v>17.149607057050002</c:v>
                </c:pt>
                <c:pt idx="7">
                  <c:v>64.330551807615905</c:v>
                </c:pt>
                <c:pt idx="8">
                  <c:v>35.577689200599998</c:v>
                </c:pt>
                <c:pt idx="9">
                  <c:v>38.85122002008</c:v>
                </c:pt>
                <c:pt idx="10">
                  <c:v>59.302271402979997</c:v>
                </c:pt>
                <c:pt idx="11">
                  <c:v>101.17260989070894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'3'!$B$9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'3'!$C$9:$N$9</c:f>
              <c:numCache>
                <c:formatCode>0</c:formatCode>
                <c:ptCount val="12"/>
                <c:pt idx="0">
                  <c:v>-6.4222234830599998</c:v>
                </c:pt>
                <c:pt idx="1">
                  <c:v>-4.0085894293100006</c:v>
                </c:pt>
                <c:pt idx="2">
                  <c:v>-7.2374222596800024</c:v>
                </c:pt>
                <c:pt idx="3">
                  <c:v>-7.4813568501800001</c:v>
                </c:pt>
                <c:pt idx="4">
                  <c:v>-9.039269994109997</c:v>
                </c:pt>
                <c:pt idx="5">
                  <c:v>-2.3947048666300002</c:v>
                </c:pt>
                <c:pt idx="6">
                  <c:v>-4.4058365389899983</c:v>
                </c:pt>
                <c:pt idx="7">
                  <c:v>-5.8279073111399962</c:v>
                </c:pt>
                <c:pt idx="8">
                  <c:v>-5.4681657872400011</c:v>
                </c:pt>
                <c:pt idx="9">
                  <c:v>-1.4505548612700008</c:v>
                </c:pt>
                <c:pt idx="10">
                  <c:v>4.4791882220000002E-2</c:v>
                </c:pt>
                <c:pt idx="11">
                  <c:v>1.7869694605999999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650312448"/>
        <c:axId val="-1436642448"/>
      </c:barChart>
      <c:lineChart>
        <c:grouping val="standard"/>
        <c:varyColors val="0"/>
        <c:ser>
          <c:idx val="4"/>
          <c:order val="2"/>
          <c:tx>
            <c:strRef>
              <c:f>'3'!$B$7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5.3384203480589025E-2"/>
                  <c:y val="-4.653399122807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'3'!$C$7:$N$7</c:f>
              <c:numCache>
                <c:formatCode>0</c:formatCode>
                <c:ptCount val="12"/>
                <c:pt idx="0">
                  <c:v>-6.6417373552399868</c:v>
                </c:pt>
                <c:pt idx="1">
                  <c:v>5.7935526498372196</c:v>
                </c:pt>
                <c:pt idx="2">
                  <c:v>1.6664198147397002</c:v>
                </c:pt>
                <c:pt idx="3">
                  <c:v>7.2006112816016694</c:v>
                </c:pt>
                <c:pt idx="4">
                  <c:v>-15.400162498769999</c:v>
                </c:pt>
                <c:pt idx="5">
                  <c:v>5.8298407782684203</c:v>
                </c:pt>
                <c:pt idx="6">
                  <c:v>12.743770518060002</c:v>
                </c:pt>
                <c:pt idx="7">
                  <c:v>58.502644496475909</c:v>
                </c:pt>
                <c:pt idx="8">
                  <c:v>30.109523413359994</c:v>
                </c:pt>
                <c:pt idx="9">
                  <c:v>37.40066515881</c:v>
                </c:pt>
                <c:pt idx="10">
                  <c:v>59.347063285200001</c:v>
                </c:pt>
                <c:pt idx="11">
                  <c:v>103.7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0312448"/>
        <c:axId val="-1436642448"/>
      </c:lineChart>
      <c:catAx>
        <c:axId val="-165031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36642448"/>
        <c:crosses val="autoZero"/>
        <c:auto val="1"/>
        <c:lblAlgn val="ctr"/>
        <c:lblOffset val="100"/>
        <c:tickLblSkip val="1"/>
        <c:noMultiLvlLbl val="0"/>
      </c:catAx>
      <c:valAx>
        <c:axId val="-1436642448"/>
        <c:scaling>
          <c:orientation val="minMax"/>
          <c:max val="12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65031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38.705881394800002</c:v>
                </c:pt>
                <c:pt idx="1">
                  <c:v>26.044699229654121</c:v>
                </c:pt>
                <c:pt idx="2">
                  <c:v>40.829696018888143</c:v>
                </c:pt>
                <c:pt idx="3">
                  <c:v>32.514230567199995</c:v>
                </c:pt>
                <c:pt idx="4">
                  <c:v>142.41685945633313</c:v>
                </c:pt>
                <c:pt idx="5">
                  <c:v>83.438901097405832</c:v>
                </c:pt>
                <c:pt idx="6">
                  <c:v>62.034607547144091</c:v>
                </c:pt>
                <c:pt idx="7">
                  <c:v>44.637961042367017</c:v>
                </c:pt>
                <c:pt idx="8">
                  <c:v>62.396233091097145</c:v>
                </c:pt>
                <c:pt idx="9">
                  <c:v>44.387659609865658</c:v>
                </c:pt>
                <c:pt idx="10">
                  <c:v>50.397678726051829</c:v>
                </c:pt>
                <c:pt idx="11">
                  <c:v>41.09157153266942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53.154896065700001</c:v>
                </c:pt>
                <c:pt idx="1">
                  <c:v>32.128175791827893</c:v>
                </c:pt>
                <c:pt idx="2">
                  <c:v>51.975537136879382</c:v>
                </c:pt>
                <c:pt idx="3">
                  <c:v>41</c:v>
                </c:pt>
                <c:pt idx="4">
                  <c:v>157.44344312411943</c:v>
                </c:pt>
                <c:pt idx="5">
                  <c:v>95.339462781641515</c:v>
                </c:pt>
                <c:pt idx="6">
                  <c:v>81.07896742987829</c:v>
                </c:pt>
                <c:pt idx="7">
                  <c:v>56.313414254590718</c:v>
                </c:pt>
                <c:pt idx="8">
                  <c:v>73.732340699923796</c:v>
                </c:pt>
                <c:pt idx="9">
                  <c:v>49.935338361422346</c:v>
                </c:pt>
                <c:pt idx="10">
                  <c:v>56.331432412877646</c:v>
                </c:pt>
                <c:pt idx="11">
                  <c:v>44.8178391959799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6641360"/>
        <c:axId val="-1436640272"/>
      </c:lineChart>
      <c:catAx>
        <c:axId val="-143664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36640272"/>
        <c:crosses val="autoZero"/>
        <c:auto val="1"/>
        <c:lblAlgn val="ctr"/>
        <c:lblOffset val="100"/>
        <c:noMultiLvlLbl val="0"/>
      </c:catAx>
      <c:valAx>
        <c:axId val="-1436640272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3664136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'5'!$B$7</c:f>
              <c:strCache>
                <c:ptCount val="1"/>
                <c:pt idx="0">
                  <c:v>Закрытые ИИС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'5'!$C$5:$N$6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140.15600000000001</c:v>
                </c:pt>
                <c:pt idx="1">
                  <c:v>111.76300000000001</c:v>
                </c:pt>
                <c:pt idx="2">
                  <c:v>142.09800000000001</c:v>
                </c:pt>
                <c:pt idx="3">
                  <c:v>211.19399999999999</c:v>
                </c:pt>
                <c:pt idx="4">
                  <c:v>236.86099999999999</c:v>
                </c:pt>
                <c:pt idx="5">
                  <c:v>153.262</c:v>
                </c:pt>
                <c:pt idx="6">
                  <c:v>123.373</c:v>
                </c:pt>
                <c:pt idx="7">
                  <c:v>144.74799999999999</c:v>
                </c:pt>
                <c:pt idx="8">
                  <c:v>163.51400000000001</c:v>
                </c:pt>
                <c:pt idx="9">
                  <c:v>96.531999999999996</c:v>
                </c:pt>
                <c:pt idx="10">
                  <c:v>98.878</c:v>
                </c:pt>
                <c:pt idx="11">
                  <c:v>92.754999999999995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1"/>
          <c:order val="1"/>
          <c:tx>
            <c:strRef>
              <c:f>'5'!$B$8</c:f>
              <c:strCache>
                <c:ptCount val="1"/>
                <c:pt idx="0">
                  <c:v>Открытые ИИС 13 кварталов назад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'5'!$C$5:$N$6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'5'!$C$8:$N$8</c:f>
              <c:numCache>
                <c:formatCode>0</c:formatCode>
                <c:ptCount val="12"/>
                <c:pt idx="0">
                  <c:v>502.46499999999997</c:v>
                </c:pt>
                <c:pt idx="1">
                  <c:v>431.3</c:v>
                </c:pt>
                <c:pt idx="2">
                  <c:v>386.358</c:v>
                </c:pt>
                <c:pt idx="3">
                  <c:v>572.95299999999997</c:v>
                </c:pt>
                <c:pt idx="4">
                  <c:v>613.38</c:v>
                </c:pt>
                <c:pt idx="5">
                  <c:v>453.76100000000002</c:v>
                </c:pt>
                <c:pt idx="6">
                  <c:v>365.57100000000003</c:v>
                </c:pt>
                <c:pt idx="7">
                  <c:v>391.76499999999999</c:v>
                </c:pt>
                <c:pt idx="8">
                  <c:v>515.37</c:v>
                </c:pt>
                <c:pt idx="9">
                  <c:v>489.197</c:v>
                </c:pt>
                <c:pt idx="10">
                  <c:v>173.94300000000001</c:v>
                </c:pt>
                <c:pt idx="11">
                  <c:v>144.85300000000001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6639728"/>
        <c:axId val="-1436602320"/>
      </c:lineChart>
      <c:catAx>
        <c:axId val="-143663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36602320"/>
        <c:crosses val="autoZero"/>
        <c:auto val="1"/>
        <c:lblAlgn val="ctr"/>
        <c:lblOffset val="100"/>
        <c:noMultiLvlLbl val="0"/>
      </c:catAx>
      <c:valAx>
        <c:axId val="-143660232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-14366397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'6'!$B$8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'6'!$C$8:$N$8</c:f>
              <c:numCache>
                <c:formatCode>0</c:formatCode>
                <c:ptCount val="12"/>
                <c:pt idx="0">
                  <c:v>206.03522833874572</c:v>
                </c:pt>
                <c:pt idx="1">
                  <c:v>210.85236050168621</c:v>
                </c:pt>
                <c:pt idx="2">
                  <c:v>209.77898141803928</c:v>
                </c:pt>
                <c:pt idx="3">
                  <c:v>205.3884549416951</c:v>
                </c:pt>
                <c:pt idx="4">
                  <c:v>204</c:v>
                </c:pt>
                <c:pt idx="5">
                  <c:v>199.928</c:v>
                </c:pt>
                <c:pt idx="6">
                  <c:v>196.6853516320916</c:v>
                </c:pt>
                <c:pt idx="7">
                  <c:v>196.77603046585685</c:v>
                </c:pt>
                <c:pt idx="8">
                  <c:v>209.30031511828702</c:v>
                </c:pt>
                <c:pt idx="9">
                  <c:v>211.53970531419009</c:v>
                </c:pt>
                <c:pt idx="10">
                  <c:v>227.04687180586234</c:v>
                </c:pt>
                <c:pt idx="11">
                  <c:v>250.72168930363082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'6'!$B$7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'6'!$C$7:$N$7</c:f>
              <c:numCache>
                <c:formatCode>0</c:formatCode>
                <c:ptCount val="12"/>
                <c:pt idx="0">
                  <c:v>78.208213268150786</c:v>
                </c:pt>
                <c:pt idx="1">
                  <c:v>80.376602634078651</c:v>
                </c:pt>
                <c:pt idx="2">
                  <c:v>82.319069383286944</c:v>
                </c:pt>
                <c:pt idx="3">
                  <c:v>83.071416674075593</c:v>
                </c:pt>
                <c:pt idx="4">
                  <c:v>85.460604494735648</c:v>
                </c:pt>
                <c:pt idx="5">
                  <c:v>82.309042359712492</c:v>
                </c:pt>
                <c:pt idx="6">
                  <c:v>81.839686506507206</c:v>
                </c:pt>
                <c:pt idx="7">
                  <c:v>93.477058341709608</c:v>
                </c:pt>
                <c:pt idx="8">
                  <c:v>99.750513978967888</c:v>
                </c:pt>
                <c:pt idx="9">
                  <c:v>105.41966153695856</c:v>
                </c:pt>
                <c:pt idx="10">
                  <c:v>115.7384840159375</c:v>
                </c:pt>
                <c:pt idx="11">
                  <c:v>134.60322280874396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36601776"/>
        <c:axId val="-1658282768"/>
      </c:lineChart>
      <c:catAx>
        <c:axId val="-143660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8282768"/>
        <c:crosses val="autoZero"/>
        <c:auto val="1"/>
        <c:lblAlgn val="ctr"/>
        <c:lblOffset val="100"/>
        <c:noMultiLvlLbl val="0"/>
      </c:catAx>
      <c:valAx>
        <c:axId val="-1658282768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43660177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14.125850721338947</c:v>
                </c:pt>
                <c:pt idx="1">
                  <c:v>12.358026901329639</c:v>
                </c:pt>
                <c:pt idx="2">
                  <c:v>11.537016900583724</c:v>
                </c:pt>
                <c:pt idx="3">
                  <c:v>14.146407540137673</c:v>
                </c:pt>
                <c:pt idx="4">
                  <c:v>9.4289269959788466</c:v>
                </c:pt>
                <c:pt idx="5">
                  <c:v>8.7110991552796424</c:v>
                </c:pt>
                <c:pt idx="6">
                  <c:v>8.2844240049356568</c:v>
                </c:pt>
                <c:pt idx="7">
                  <c:v>9.979402778592144</c:v>
                </c:pt>
                <c:pt idx="8">
                  <c:v>6.8655986373100326</c:v>
                </c:pt>
                <c:pt idx="9">
                  <c:v>5.6081228685701907</c:v>
                </c:pt>
                <c:pt idx="10">
                  <c:v>5.1011031206113948</c:v>
                </c:pt>
                <c:pt idx="11">
                  <c:v>6.3411073926078547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7.3676947029022211</c:v>
                </c:pt>
                <c:pt idx="1">
                  <c:v>7.094734365442644</c:v>
                </c:pt>
                <c:pt idx="2">
                  <c:v>7.1372166639293884</c:v>
                </c:pt>
                <c:pt idx="3">
                  <c:v>8.3210123532674807</c:v>
                </c:pt>
                <c:pt idx="4">
                  <c:v>8.122631343150287</c:v>
                </c:pt>
                <c:pt idx="5">
                  <c:v>9.0432172464088136</c:v>
                </c:pt>
                <c:pt idx="6">
                  <c:v>9.2464037786237245</c:v>
                </c:pt>
                <c:pt idx="7">
                  <c:v>10.464485973754778</c:v>
                </c:pt>
                <c:pt idx="8">
                  <c:v>12.153999772457382</c:v>
                </c:pt>
                <c:pt idx="9">
                  <c:v>13.759395410153481</c:v>
                </c:pt>
                <c:pt idx="10">
                  <c:v>14.060900325337593</c:v>
                </c:pt>
                <c:pt idx="11">
                  <c:v>14.83528543939347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16.269389726085688</c:v>
                </c:pt>
                <c:pt idx="1">
                  <c:v>15.86688904944133</c:v>
                </c:pt>
                <c:pt idx="2">
                  <c:v>15.112921821831494</c:v>
                </c:pt>
                <c:pt idx="3">
                  <c:v>14.581050821225622</c:v>
                </c:pt>
                <c:pt idx="4">
                  <c:v>15.443369024223061</c:v>
                </c:pt>
                <c:pt idx="5">
                  <c:v>15.822080683611544</c:v>
                </c:pt>
                <c:pt idx="6">
                  <c:v>16.934848744988905</c:v>
                </c:pt>
                <c:pt idx="7">
                  <c:v>17.941545676968374</c:v>
                </c:pt>
                <c:pt idx="8">
                  <c:v>22.382657179748847</c:v>
                </c:pt>
                <c:pt idx="9">
                  <c:v>25.225291643265198</c:v>
                </c:pt>
                <c:pt idx="10">
                  <c:v>28.383806044303061</c:v>
                </c:pt>
                <c:pt idx="11">
                  <c:v>26.880903561455266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0.57081267717923423</c:v>
                </c:pt>
                <c:pt idx="1">
                  <c:v>0.52903601392914312</c:v>
                </c:pt>
                <c:pt idx="2">
                  <c:v>0.45277182353294299</c:v>
                </c:pt>
                <c:pt idx="3">
                  <c:v>0.41526671368266183</c:v>
                </c:pt>
                <c:pt idx="4">
                  <c:v>0.22637101722986822</c:v>
                </c:pt>
                <c:pt idx="5">
                  <c:v>0.38895397013198341</c:v>
                </c:pt>
                <c:pt idx="6">
                  <c:v>0.41655872857089399</c:v>
                </c:pt>
                <c:pt idx="7">
                  <c:v>0.41318734379719169</c:v>
                </c:pt>
                <c:pt idx="8">
                  <c:v>0.42703900920243221</c:v>
                </c:pt>
                <c:pt idx="9">
                  <c:v>0.29458708089103236</c:v>
                </c:pt>
                <c:pt idx="10">
                  <c:v>0.31853148853187169</c:v>
                </c:pt>
                <c:pt idx="11">
                  <c:v>0.2755176528586491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30.198802883428638</c:v>
                </c:pt>
                <c:pt idx="1">
                  <c:v>32.021494032489187</c:v>
                </c:pt>
                <c:pt idx="2">
                  <c:v>35.394873950950455</c:v>
                </c:pt>
                <c:pt idx="3">
                  <c:v>34.08569188407003</c:v>
                </c:pt>
                <c:pt idx="4">
                  <c:v>37.751044626364894</c:v>
                </c:pt>
                <c:pt idx="5">
                  <c:v>38.529603621915896</c:v>
                </c:pt>
                <c:pt idx="6">
                  <c:v>39.189128847101216</c:v>
                </c:pt>
                <c:pt idx="7">
                  <c:v>35.322105811478345</c:v>
                </c:pt>
                <c:pt idx="8">
                  <c:v>34.795072402038478</c:v>
                </c:pt>
                <c:pt idx="9">
                  <c:v>33.317040063021594</c:v>
                </c:pt>
                <c:pt idx="10">
                  <c:v>29.119979325034826</c:v>
                </c:pt>
                <c:pt idx="11">
                  <c:v>27.764441934926857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5.6425539889303069</c:v>
                </c:pt>
                <c:pt idx="1">
                  <c:v>5.6682739251921523</c:v>
                </c:pt>
                <c:pt idx="2">
                  <c:v>5.5500175333476047</c:v>
                </c:pt>
                <c:pt idx="3">
                  <c:v>5.2553004664266654</c:v>
                </c:pt>
                <c:pt idx="4">
                  <c:v>6.5078757545437949</c:v>
                </c:pt>
                <c:pt idx="5">
                  <c:v>6.2674133008874504</c:v>
                </c:pt>
                <c:pt idx="6">
                  <c:v>6.3360528268139555</c:v>
                </c:pt>
                <c:pt idx="7">
                  <c:v>5.8173871386563087</c:v>
                </c:pt>
                <c:pt idx="8">
                  <c:v>4.9101077649666651</c:v>
                </c:pt>
                <c:pt idx="9">
                  <c:v>4.6986389025833635</c:v>
                </c:pt>
                <c:pt idx="10">
                  <c:v>4.7813202899171996</c:v>
                </c:pt>
                <c:pt idx="11">
                  <c:v>4.5747092055921836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2.6372093292145826</c:v>
                </c:pt>
                <c:pt idx="1">
                  <c:v>2.7903513595868601</c:v>
                </c:pt>
                <c:pt idx="2">
                  <c:v>3.1015157502347233</c:v>
                </c:pt>
                <c:pt idx="3">
                  <c:v>2.6146775775773379</c:v>
                </c:pt>
                <c:pt idx="4">
                  <c:v>2.0941526753066255</c:v>
                </c:pt>
                <c:pt idx="5">
                  <c:v>1.7656772804165166</c:v>
                </c:pt>
                <c:pt idx="6">
                  <c:v>1.7506493845552207</c:v>
                </c:pt>
                <c:pt idx="7">
                  <c:v>1.1711957018541328</c:v>
                </c:pt>
                <c:pt idx="8">
                  <c:v>0.96485282733316735</c:v>
                </c:pt>
                <c:pt idx="9">
                  <c:v>0.81296322140523292</c:v>
                </c:pt>
                <c:pt idx="10">
                  <c:v>0.77780735207397445</c:v>
                </c:pt>
                <c:pt idx="11">
                  <c:v>0.37583552290394651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17.947868160950627</c:v>
                </c:pt>
                <c:pt idx="1">
                  <c:v>18.42559052572939</c:v>
                </c:pt>
                <c:pt idx="2">
                  <c:v>17.639268495079406</c:v>
                </c:pt>
                <c:pt idx="3">
                  <c:v>16.657820407577827</c:v>
                </c:pt>
                <c:pt idx="4">
                  <c:v>16.276836532344255</c:v>
                </c:pt>
                <c:pt idx="5">
                  <c:v>16.720573937962424</c:v>
                </c:pt>
                <c:pt idx="6">
                  <c:v>14.990861995803659</c:v>
                </c:pt>
                <c:pt idx="7">
                  <c:v>16.602736752812945</c:v>
                </c:pt>
                <c:pt idx="8">
                  <c:v>15.31545294974716</c:v>
                </c:pt>
                <c:pt idx="9">
                  <c:v>14.648403505270382</c:v>
                </c:pt>
                <c:pt idx="10">
                  <c:v>14.452557183928047</c:v>
                </c:pt>
                <c:pt idx="11">
                  <c:v>14.72284437767456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4.5462267091043111</c:v>
                </c:pt>
                <c:pt idx="1">
                  <c:v>2.8364123591407133</c:v>
                </c:pt>
                <c:pt idx="2">
                  <c:v>2.6477709820771658</c:v>
                </c:pt>
                <c:pt idx="3">
                  <c:v>2.4586288228492701</c:v>
                </c:pt>
                <c:pt idx="4">
                  <c:v>2.4290833260497218</c:v>
                </c:pt>
                <c:pt idx="5">
                  <c:v>1.0231477266433671</c:v>
                </c:pt>
                <c:pt idx="6">
                  <c:v>1.3854370089866981</c:v>
                </c:pt>
                <c:pt idx="7">
                  <c:v>1.3046532899223546</c:v>
                </c:pt>
                <c:pt idx="8">
                  <c:v>0.61263237433958084</c:v>
                </c:pt>
                <c:pt idx="9">
                  <c:v>0.80144254599574227</c:v>
                </c:pt>
                <c:pt idx="10">
                  <c:v>0.78137127137613649</c:v>
                </c:pt>
                <c:pt idx="11">
                  <c:v>0.64091355715688614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0.69359110086543296</c:v>
                </c:pt>
                <c:pt idx="1">
                  <c:v>2.4091914677189257</c:v>
                </c:pt>
                <c:pt idx="2">
                  <c:v>1.4266260784330989</c:v>
                </c:pt>
                <c:pt idx="3">
                  <c:v>1.4641434131854349</c:v>
                </c:pt>
                <c:pt idx="4">
                  <c:v>1.7197087048086579</c:v>
                </c:pt>
                <c:pt idx="5">
                  <c:v>1.7282330767423608</c:v>
                </c:pt>
                <c:pt idx="6">
                  <c:v>1.4656346796200623</c:v>
                </c:pt>
                <c:pt idx="7">
                  <c:v>0.98329953216341193</c:v>
                </c:pt>
                <c:pt idx="8">
                  <c:v>1.5725870828562871</c:v>
                </c:pt>
                <c:pt idx="9">
                  <c:v>0.83411475884376785</c:v>
                </c:pt>
                <c:pt idx="10">
                  <c:v>2.2226235988858853</c:v>
                </c:pt>
                <c:pt idx="11">
                  <c:v>3.5884413554303087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654619328"/>
        <c:axId val="-1654620416"/>
      </c:barChart>
      <c:catAx>
        <c:axId val="-16546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20416"/>
        <c:crosses val="autoZero"/>
        <c:auto val="0"/>
        <c:lblAlgn val="ctr"/>
        <c:lblOffset val="100"/>
        <c:noMultiLvlLbl val="0"/>
      </c:catAx>
      <c:valAx>
        <c:axId val="-165462041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1932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16.577734545170173</c:v>
                </c:pt>
                <c:pt idx="1">
                  <c:v>14.419785796300047</c:v>
                </c:pt>
                <c:pt idx="2">
                  <c:v>13.1422366019641</c:v>
                </c:pt>
                <c:pt idx="3">
                  <c:v>15.670049439065567</c:v>
                </c:pt>
                <c:pt idx="4">
                  <c:v>10.375951891526199</c:v>
                </c:pt>
                <c:pt idx="5">
                  <c:v>9.4741743366892379</c:v>
                </c:pt>
                <c:pt idx="6">
                  <c:v>8.8515190616281298</c:v>
                </c:pt>
                <c:pt idx="7">
                  <c:v>10.533841579257325</c:v>
                </c:pt>
                <c:pt idx="8">
                  <c:v>7.2273777871032854</c:v>
                </c:pt>
                <c:pt idx="9">
                  <c:v>5.8254635330161131</c:v>
                </c:pt>
                <c:pt idx="10">
                  <c:v>5.2782184965919114</c:v>
                </c:pt>
                <c:pt idx="11">
                  <c:v>6.5896107383211913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7.6392055996191139</c:v>
                </c:pt>
                <c:pt idx="1">
                  <c:v>7.3982060380993069</c:v>
                </c:pt>
                <c:pt idx="2">
                  <c:v>7.5524763916437765</c:v>
                </c:pt>
                <c:pt idx="3">
                  <c:v>8.648095702728483</c:v>
                </c:pt>
                <c:pt idx="4">
                  <c:v>8.214917601413898</c:v>
                </c:pt>
                <c:pt idx="5">
                  <c:v>9.1299990310637344</c:v>
                </c:pt>
                <c:pt idx="6">
                  <c:v>9.2571618548020957</c:v>
                </c:pt>
                <c:pt idx="7">
                  <c:v>10.031330856335178</c:v>
                </c:pt>
                <c:pt idx="8">
                  <c:v>11.880821026897646</c:v>
                </c:pt>
                <c:pt idx="9">
                  <c:v>13.473919975846883</c:v>
                </c:pt>
                <c:pt idx="10">
                  <c:v>13.633108395528652</c:v>
                </c:pt>
                <c:pt idx="11">
                  <c:v>14.421934161177685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17.331963737990101</c:v>
                </c:pt>
                <c:pt idx="1">
                  <c:v>16.888231642419417</c:v>
                </c:pt>
                <c:pt idx="2">
                  <c:v>16.45460160466417</c:v>
                </c:pt>
                <c:pt idx="3">
                  <c:v>15.965647538438688</c:v>
                </c:pt>
                <c:pt idx="4">
                  <c:v>17.031874151505217</c:v>
                </c:pt>
                <c:pt idx="5">
                  <c:v>17.473445610567779</c:v>
                </c:pt>
                <c:pt idx="6">
                  <c:v>17.806171572149537</c:v>
                </c:pt>
                <c:pt idx="7">
                  <c:v>18.433331507691211</c:v>
                </c:pt>
                <c:pt idx="8">
                  <c:v>23.038607259403395</c:v>
                </c:pt>
                <c:pt idx="9">
                  <c:v>25.752233029337585</c:v>
                </c:pt>
                <c:pt idx="10">
                  <c:v>29.012522609684488</c:v>
                </c:pt>
                <c:pt idx="11">
                  <c:v>27.28720365755256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0.68346537719559552</c:v>
                </c:pt>
                <c:pt idx="1">
                  <c:v>0.61919905624198179</c:v>
                </c:pt>
                <c:pt idx="2">
                  <c:v>0.52135353519027794</c:v>
                </c:pt>
                <c:pt idx="3">
                  <c:v>0.46451174011285579</c:v>
                </c:pt>
                <c:pt idx="4">
                  <c:v>0.2472321086757526</c:v>
                </c:pt>
                <c:pt idx="5">
                  <c:v>0.4308888011364912</c:v>
                </c:pt>
                <c:pt idx="6">
                  <c:v>0.45099546289807962</c:v>
                </c:pt>
                <c:pt idx="7">
                  <c:v>0.43066296627391848</c:v>
                </c:pt>
                <c:pt idx="8">
                  <c:v>0.44569251146202055</c:v>
                </c:pt>
                <c:pt idx="9">
                  <c:v>0.30174455292017266</c:v>
                </c:pt>
                <c:pt idx="10">
                  <c:v>0.31863028506697022</c:v>
                </c:pt>
                <c:pt idx="11">
                  <c:v>0.27520276062774796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36.607049298757353</c:v>
                </c:pt>
                <c:pt idx="1">
                  <c:v>38.376086966052384</c:v>
                </c:pt>
                <c:pt idx="2">
                  <c:v>41.585843778790689</c:v>
                </c:pt>
                <c:pt idx="3">
                  <c:v>39.148034227194415</c:v>
                </c:pt>
                <c:pt idx="4">
                  <c:v>42.820870242408212</c:v>
                </c:pt>
                <c:pt idx="5">
                  <c:v>43.577934639377091</c:v>
                </c:pt>
                <c:pt idx="6">
                  <c:v>43.344366560373331</c:v>
                </c:pt>
                <c:pt idx="7">
                  <c:v>38.126265422423508</c:v>
                </c:pt>
                <c:pt idx="8">
                  <c:v>37.231063509634964</c:v>
                </c:pt>
                <c:pt idx="9">
                  <c:v>35.401552406142898</c:v>
                </c:pt>
                <c:pt idx="10">
                  <c:v>30.806251374656057</c:v>
                </c:pt>
                <c:pt idx="11">
                  <c:v>29.201192396263348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6.8719956882128699</c:v>
                </c:pt>
                <c:pt idx="1">
                  <c:v>6.7958429002931586</c:v>
                </c:pt>
                <c:pt idx="2">
                  <c:v>6.5149143947850456</c:v>
                </c:pt>
                <c:pt idx="3">
                  <c:v>6.022366049397343</c:v>
                </c:pt>
                <c:pt idx="4">
                  <c:v>7.3644695277412326</c:v>
                </c:pt>
                <c:pt idx="5">
                  <c:v>7.070460911304675</c:v>
                </c:pt>
                <c:pt idx="6">
                  <c:v>7.0236030941300598</c:v>
                </c:pt>
                <c:pt idx="7">
                  <c:v>6.2766044389171691</c:v>
                </c:pt>
                <c:pt idx="8">
                  <c:v>5.2236433473843213</c:v>
                </c:pt>
                <c:pt idx="9">
                  <c:v>4.9517545450292202</c:v>
                </c:pt>
                <c:pt idx="10">
                  <c:v>5.0170754957558596</c:v>
                </c:pt>
                <c:pt idx="11">
                  <c:v>4.7179104485189196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3.2123987613645864</c:v>
                </c:pt>
                <c:pt idx="1">
                  <c:v>3.3535915415745481</c:v>
                </c:pt>
                <c:pt idx="2">
                  <c:v>3.6540598392950216</c:v>
                </c:pt>
                <c:pt idx="3">
                  <c:v>3.0077503276471131</c:v>
                </c:pt>
                <c:pt idx="4">
                  <c:v>2.3775829185346837</c:v>
                </c:pt>
                <c:pt idx="5">
                  <c:v>1.9958987410950442</c:v>
                </c:pt>
                <c:pt idx="6">
                  <c:v>1.9329349740171236</c:v>
                </c:pt>
                <c:pt idx="7">
                  <c:v>1.2374619784139258</c:v>
                </c:pt>
                <c:pt idx="8">
                  <c:v>1.0199954548956125</c:v>
                </c:pt>
                <c:pt idx="9">
                  <c:v>0.84321846975398718</c:v>
                </c:pt>
                <c:pt idx="10">
                  <c:v>0.80659753225204511</c:v>
                </c:pt>
                <c:pt idx="11">
                  <c:v>0.39800300906581831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6.4910693002728355</c:v>
                </c:pt>
                <c:pt idx="1">
                  <c:v>6.2628733282222528</c:v>
                </c:pt>
                <c:pt idx="2">
                  <c:v>5.9120288796882221</c:v>
                </c:pt>
                <c:pt idx="3">
                  <c:v>6.5728059603859084</c:v>
                </c:pt>
                <c:pt idx="4">
                  <c:v>6.8759413577527919</c:v>
                </c:pt>
                <c:pt idx="5">
                  <c:v>7.7383305940547684</c:v>
                </c:pt>
                <c:pt idx="6">
                  <c:v>7.8298453097305556</c:v>
                </c:pt>
                <c:pt idx="7">
                  <c:v>11.605668379223181</c:v>
                </c:pt>
                <c:pt idx="8">
                  <c:v>11.413630192594784</c:v>
                </c:pt>
                <c:pt idx="9">
                  <c:v>11.063720992735677</c:v>
                </c:pt>
                <c:pt idx="10">
                  <c:v>11.360501770659765</c:v>
                </c:pt>
                <c:pt idx="11">
                  <c:v>12.085505168801351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4.2474578161102423</c:v>
                </c:pt>
                <c:pt idx="1">
                  <c:v>3.3696251890746258</c:v>
                </c:pt>
                <c:pt idx="2">
                  <c:v>3.0752756691066527</c:v>
                </c:pt>
                <c:pt idx="3">
                  <c:v>2.7891944073227566</c:v>
                </c:pt>
                <c:pt idx="4">
                  <c:v>2.7161994389104307</c:v>
                </c:pt>
                <c:pt idx="5">
                  <c:v>1.112196522527467</c:v>
                </c:pt>
                <c:pt idx="6">
                  <c:v>1.4985299423998546</c:v>
                </c:pt>
                <c:pt idx="7">
                  <c:v>1.3740881054020802</c:v>
                </c:pt>
                <c:pt idx="8">
                  <c:v>0.62432693262355865</c:v>
                </c:pt>
                <c:pt idx="9">
                  <c:v>0.82422059682251225</c:v>
                </c:pt>
                <c:pt idx="10">
                  <c:v>0.79799450677609762</c:v>
                </c:pt>
                <c:pt idx="11">
                  <c:v>0.6504224025299632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0.33765987530713193</c:v>
                </c:pt>
                <c:pt idx="1">
                  <c:v>2.5165575417222645</c:v>
                </c:pt>
                <c:pt idx="2">
                  <c:v>1.5872093048720477</c:v>
                </c:pt>
                <c:pt idx="3">
                  <c:v>1.7115446077068719</c:v>
                </c:pt>
                <c:pt idx="4">
                  <c:v>1.9749607615315818</c:v>
                </c:pt>
                <c:pt idx="5">
                  <c:v>1.9966708121836974</c:v>
                </c:pt>
                <c:pt idx="6">
                  <c:v>2.0048721678712438</c:v>
                </c:pt>
                <c:pt idx="7">
                  <c:v>1.9507447660625172</c:v>
                </c:pt>
                <c:pt idx="8">
                  <c:v>1.8948419780004173</c:v>
                </c:pt>
                <c:pt idx="9">
                  <c:v>1.5621718983949631</c:v>
                </c:pt>
                <c:pt idx="10">
                  <c:v>2.96909953302815</c:v>
                </c:pt>
                <c:pt idx="11">
                  <c:v>4.3730152571414234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654622048"/>
        <c:axId val="-1654617696"/>
      </c:barChart>
      <c:catAx>
        <c:axId val="-16546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17696"/>
        <c:crosses val="autoZero"/>
        <c:auto val="0"/>
        <c:lblAlgn val="ctr"/>
        <c:lblOffset val="100"/>
        <c:noMultiLvlLbl val="0"/>
      </c:catAx>
      <c:valAx>
        <c:axId val="-165461769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2204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'9'!$C$32:$N$32</c:f>
              <c:numCache>
                <c:formatCode>0</c:formatCode>
                <c:ptCount val="12"/>
                <c:pt idx="0">
                  <c:v>2.9185167426885932</c:v>
                </c:pt>
                <c:pt idx="1">
                  <c:v>2.3010168695755673</c:v>
                </c:pt>
                <c:pt idx="2">
                  <c:v>2.6379990430265581</c:v>
                </c:pt>
                <c:pt idx="3">
                  <c:v>4.2487541997230611</c:v>
                </c:pt>
                <c:pt idx="4">
                  <c:v>2.6097965844573414</c:v>
                </c:pt>
                <c:pt idx="5">
                  <c:v>3.0679424229072971</c:v>
                </c:pt>
                <c:pt idx="6">
                  <c:v>3.6045317791932661</c:v>
                </c:pt>
                <c:pt idx="7">
                  <c:v>4.0751440976914992</c:v>
                </c:pt>
                <c:pt idx="8">
                  <c:v>2.5349256452511124</c:v>
                </c:pt>
                <c:pt idx="9">
                  <c:v>2.7152349246549026</c:v>
                </c:pt>
                <c:pt idx="10">
                  <c:v>2.5473567833306126</c:v>
                </c:pt>
                <c:pt idx="11">
                  <c:v>2.3587848027200136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'9'!$B$33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'9'!$C$33:$N$33</c:f>
              <c:numCache>
                <c:formatCode>0</c:formatCode>
                <c:ptCount val="12"/>
                <c:pt idx="0">
                  <c:v>6.1266435287914023</c:v>
                </c:pt>
                <c:pt idx="1">
                  <c:v>5.6144363229767933</c:v>
                </c:pt>
                <c:pt idx="2">
                  <c:v>4.8608115641248801</c:v>
                </c:pt>
                <c:pt idx="3">
                  <c:v>6.1962626934788867</c:v>
                </c:pt>
                <c:pt idx="4">
                  <c:v>7.4581165735283088</c:v>
                </c:pt>
                <c:pt idx="5">
                  <c:v>8.4014414106149218</c:v>
                </c:pt>
                <c:pt idx="6">
                  <c:v>9.1576238880622753</c:v>
                </c:pt>
                <c:pt idx="7">
                  <c:v>15.077185985249203</c:v>
                </c:pt>
                <c:pt idx="8">
                  <c:v>15.424082683747651</c:v>
                </c:pt>
                <c:pt idx="9">
                  <c:v>17.559183380319684</c:v>
                </c:pt>
                <c:pt idx="10">
                  <c:v>20.229038285240353</c:v>
                </c:pt>
                <c:pt idx="11">
                  <c:v>21.459333610948551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'9'!$B$34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'9'!$C$34:$N$34</c:f>
              <c:numCache>
                <c:formatCode>0</c:formatCode>
                <c:ptCount val="12"/>
                <c:pt idx="0">
                  <c:v>11.412462284132472</c:v>
                </c:pt>
                <c:pt idx="1">
                  <c:v>10.884903654109364</c:v>
                </c:pt>
                <c:pt idx="2">
                  <c:v>7.6458907132328751</c:v>
                </c:pt>
                <c:pt idx="3">
                  <c:v>5.5866418771725659</c:v>
                </c:pt>
                <c:pt idx="4">
                  <c:v>4.0052076060410426</c:v>
                </c:pt>
                <c:pt idx="5">
                  <c:v>3.609770111614913</c:v>
                </c:pt>
                <c:pt idx="6">
                  <c:v>9.7443488864225447</c:v>
                </c:pt>
                <c:pt idx="7">
                  <c:v>12.704482980949228</c:v>
                </c:pt>
                <c:pt idx="8">
                  <c:v>14.530614584916391</c:v>
                </c:pt>
                <c:pt idx="9">
                  <c:v>18.211498864058441</c:v>
                </c:pt>
                <c:pt idx="10">
                  <c:v>19.318626823458917</c:v>
                </c:pt>
                <c:pt idx="11">
                  <c:v>20.369852185799726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'9'!$B$35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'9'!$C$35:$N$35</c:f>
              <c:numCache>
                <c:formatCode>0</c:formatCode>
                <c:ptCount val="12"/>
                <c:pt idx="0">
                  <c:v>5.5887614087428851E-2</c:v>
                </c:pt>
                <c:pt idx="1">
                  <c:v>8.9231620095449993E-2</c:v>
                </c:pt>
                <c:pt idx="2">
                  <c:v>0.20307160933516957</c:v>
                </c:pt>
                <c:pt idx="3">
                  <c:v>9.5368579686359645E-2</c:v>
                </c:pt>
                <c:pt idx="4">
                  <c:v>7.6159017772406801E-2</c:v>
                </c:pt>
                <c:pt idx="5">
                  <c:v>7.8834037431719683E-2</c:v>
                </c:pt>
                <c:pt idx="6">
                  <c:v>0.13237320560459709</c:v>
                </c:pt>
                <c:pt idx="7">
                  <c:v>0.22708818264799649</c:v>
                </c:pt>
                <c:pt idx="8">
                  <c:v>0.20374748317315639</c:v>
                </c:pt>
                <c:pt idx="9">
                  <c:v>0.199318371766594</c:v>
                </c:pt>
                <c:pt idx="10">
                  <c:v>0.31710698606704013</c:v>
                </c:pt>
                <c:pt idx="11">
                  <c:v>0.28056387242120129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'9'!$B$36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'9'!$C$36:$N$36</c:f>
              <c:numCache>
                <c:formatCode>0</c:formatCode>
                <c:ptCount val="12"/>
                <c:pt idx="0">
                  <c:v>0.9073017543679921</c:v>
                </c:pt>
                <c:pt idx="1">
                  <c:v>1.0245597951928438</c:v>
                </c:pt>
                <c:pt idx="2">
                  <c:v>1.1280176652305509</c:v>
                </c:pt>
                <c:pt idx="3">
                  <c:v>1.2004649564015666</c:v>
                </c:pt>
                <c:pt idx="4">
                  <c:v>1.2453495786225124</c:v>
                </c:pt>
                <c:pt idx="5">
                  <c:v>1.1957682902456304</c:v>
                </c:pt>
                <c:pt idx="6">
                  <c:v>4.8984672711194976</c:v>
                </c:pt>
                <c:pt idx="7">
                  <c:v>5.4604083514693507</c:v>
                </c:pt>
                <c:pt idx="8">
                  <c:v>5.6350699403362281</c:v>
                </c:pt>
                <c:pt idx="9">
                  <c:v>5.5713780087923492</c:v>
                </c:pt>
                <c:pt idx="10">
                  <c:v>4.8063868628372486</c:v>
                </c:pt>
                <c:pt idx="11">
                  <c:v>4.7401892763237141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'9'!$B$37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'9'!$C$37:$N$37</c:f>
              <c:numCache>
                <c:formatCode>0</c:formatCode>
                <c:ptCount val="12"/>
                <c:pt idx="0">
                  <c:v>2.2889795539239175E-2</c:v>
                </c:pt>
                <c:pt idx="1">
                  <c:v>0.16812911109727691</c:v>
                </c:pt>
                <c:pt idx="2">
                  <c:v>0.20619481314169294</c:v>
                </c:pt>
                <c:pt idx="3">
                  <c:v>0.27240439685218137</c:v>
                </c:pt>
                <c:pt idx="4">
                  <c:v>0.33990205438617072</c:v>
                </c:pt>
                <c:pt idx="5">
                  <c:v>0.3286491534672179</c:v>
                </c:pt>
                <c:pt idx="6">
                  <c:v>0.66211666241420464</c:v>
                </c:pt>
                <c:pt idx="7">
                  <c:v>0.92714906687626963</c:v>
                </c:pt>
                <c:pt idx="8">
                  <c:v>1.1569338200293608</c:v>
                </c:pt>
                <c:pt idx="9">
                  <c:v>1.3295722241745367</c:v>
                </c:pt>
                <c:pt idx="10">
                  <c:v>1.382072821580052</c:v>
                </c:pt>
                <c:pt idx="11">
                  <c:v>2.2798767437991199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'9'!$B$38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'9'!$C$38:$N$38</c:f>
              <c:numCache>
                <c:formatCode>0</c:formatCode>
                <c:ptCount val="12"/>
                <c:pt idx="0">
                  <c:v>8.0716823000869034E-3</c:v>
                </c:pt>
                <c:pt idx="1">
                  <c:v>4.2934009112202277E-2</c:v>
                </c:pt>
                <c:pt idx="2">
                  <c:v>4.0973927555107738E-2</c:v>
                </c:pt>
                <c:pt idx="3">
                  <c:v>6.1257498691601762E-2</c:v>
                </c:pt>
                <c:pt idx="4">
                  <c:v>5.3289969132130542E-2</c:v>
                </c:pt>
                <c:pt idx="5">
                  <c:v>6.3124481667747201E-2</c:v>
                </c:pt>
                <c:pt idx="6">
                  <c:v>0.24635675685516834</c:v>
                </c:pt>
                <c:pt idx="7">
                  <c:v>0.46552135482120949</c:v>
                </c:pt>
                <c:pt idx="8">
                  <c:v>0.30476866263678654</c:v>
                </c:pt>
                <c:pt idx="9">
                  <c:v>0.41025421427393444</c:v>
                </c:pt>
                <c:pt idx="10">
                  <c:v>0.36269479184380382</c:v>
                </c:pt>
                <c:pt idx="11">
                  <c:v>2.0596519380500652E-2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'9'!$B$39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'9'!$C$39:$N$39</c:f>
              <c:numCache>
                <c:formatCode>0</c:formatCode>
                <c:ptCount val="12"/>
                <c:pt idx="0">
                  <c:v>70.315835154265798</c:v>
                </c:pt>
                <c:pt idx="1">
                  <c:v>77.753851054695176</c:v>
                </c:pt>
                <c:pt idx="2">
                  <c:v>82.461314804372464</c:v>
                </c:pt>
                <c:pt idx="3">
                  <c:v>82.170574422556953</c:v>
                </c:pt>
                <c:pt idx="4">
                  <c:v>83.968753061667329</c:v>
                </c:pt>
                <c:pt idx="5">
                  <c:v>83.146803270103732</c:v>
                </c:pt>
                <c:pt idx="6">
                  <c:v>74.08639795943067</c:v>
                </c:pt>
                <c:pt idx="7">
                  <c:v>69.816877408958348</c:v>
                </c:pt>
                <c:pt idx="8">
                  <c:v>62.022175666788584</c:v>
                </c:pt>
                <c:pt idx="9">
                  <c:v>62.361908245456043</c:v>
                </c:pt>
                <c:pt idx="10">
                  <c:v>59.035502863199532</c:v>
                </c:pt>
                <c:pt idx="11">
                  <c:v>56.986804561165549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'9'!$B$40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'9'!$C$40:$N$40</c:f>
              <c:numCache>
                <c:formatCode>0</c:formatCode>
                <c:ptCount val="12"/>
                <c:pt idx="0">
                  <c:v>5.9118716608231505</c:v>
                </c:pt>
                <c:pt idx="1">
                  <c:v>0.23546479306640866</c:v>
                </c:pt>
                <c:pt idx="2">
                  <c:v>0.27942071124054274</c:v>
                </c:pt>
                <c:pt idx="3">
                  <c:v>0.311258391718228</c:v>
                </c:pt>
                <c:pt idx="4">
                  <c:v>0.36168021336312145</c:v>
                </c:pt>
                <c:pt idx="5">
                  <c:v>0.36460670179345112</c:v>
                </c:pt>
                <c:pt idx="6">
                  <c:v>0.45214948757272805</c:v>
                </c:pt>
                <c:pt idx="7">
                  <c:v>0.56523694395043134</c:v>
                </c:pt>
                <c:pt idx="8">
                  <c:v>0.4726428040632798</c:v>
                </c:pt>
                <c:pt idx="9">
                  <c:v>0.49825791742823566</c:v>
                </c:pt>
                <c:pt idx="10">
                  <c:v>0.54168837382196511</c:v>
                </c:pt>
                <c:pt idx="11">
                  <c:v>0.48853214907461207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'9'!$B$41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'9'!$C$5:$N$6</c:f>
              <c:multiLvlStrCache>
                <c:ptCount val="12"/>
                <c:lvl>
                  <c:pt idx="0">
                    <c:v>1к</c:v>
                  </c:pt>
                  <c:pt idx="1">
                    <c:v>2к</c:v>
                  </c:pt>
                  <c:pt idx="2">
                    <c:v>3к</c:v>
                  </c:pt>
                  <c:pt idx="3">
                    <c:v>4к</c:v>
                  </c:pt>
                  <c:pt idx="4">
                    <c:v>1к</c:v>
                  </c:pt>
                  <c:pt idx="5">
                    <c:v>2к</c:v>
                  </c:pt>
                  <c:pt idx="6">
                    <c:v>3к</c:v>
                  </c:pt>
                  <c:pt idx="7">
                    <c:v>4к</c:v>
                  </c:pt>
                  <c:pt idx="8">
                    <c:v>1к</c:v>
                  </c:pt>
                  <c:pt idx="9">
                    <c:v>2к</c:v>
                  </c:pt>
                  <c:pt idx="10">
                    <c:v>3к</c:v>
                  </c:pt>
                  <c:pt idx="11">
                    <c:v>4к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'9'!$C$41:$N$41</c:f>
              <c:numCache>
                <c:formatCode>0</c:formatCode>
                <c:ptCount val="12"/>
                <c:pt idx="0">
                  <c:v>2.3205197830038413</c:v>
                </c:pt>
                <c:pt idx="1">
                  <c:v>1.8854727700789082</c:v>
                </c:pt>
                <c:pt idx="2">
                  <c:v>0.53630514874016466</c:v>
                </c:pt>
                <c:pt idx="3">
                  <c:v>-0.14298701628141211</c:v>
                </c:pt>
                <c:pt idx="4">
                  <c:v>-0.1182546589703756</c:v>
                </c:pt>
                <c:pt idx="5">
                  <c:v>-0.2569398798466237</c:v>
                </c:pt>
                <c:pt idx="6">
                  <c:v>-2.9843658966749587</c:v>
                </c:pt>
                <c:pt idx="7">
                  <c:v>-9.319094372613538</c:v>
                </c:pt>
                <c:pt idx="8">
                  <c:v>-2.284961290942551</c:v>
                </c:pt>
                <c:pt idx="9">
                  <c:v>-8.8566061509247067</c:v>
                </c:pt>
                <c:pt idx="10">
                  <c:v>-8.5404745913795281</c:v>
                </c:pt>
                <c:pt idx="11">
                  <c:v>-8.9845337216329835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1654624768"/>
        <c:axId val="-1654618784"/>
      </c:barChart>
      <c:catAx>
        <c:axId val="-165462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18784"/>
        <c:crosses val="autoZero"/>
        <c:auto val="0"/>
        <c:lblAlgn val="ctr"/>
        <c:lblOffset val="100"/>
        <c:noMultiLvlLbl val="0"/>
      </c:catAx>
      <c:valAx>
        <c:axId val="-1654618784"/>
        <c:scaling>
          <c:orientation val="minMax"/>
          <c:max val="110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-165462476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1450763</xdr:colOff>
      <xdr:row>10</xdr:row>
      <xdr:rowOff>11643</xdr:rowOff>
    </xdr:from>
    <xdr:to>
      <xdr:col>8</xdr:col>
      <xdr:colOff>127114</xdr:colOff>
      <xdr:row>24</xdr:row>
      <xdr:rowOff>80643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1155489</xdr:colOff>
      <xdr:row>9</xdr:row>
      <xdr:rowOff>156106</xdr:rowOff>
    </xdr:from>
    <xdr:to>
      <xdr:col>7</xdr:col>
      <xdr:colOff>304914</xdr:colOff>
      <xdr:row>24</xdr:row>
      <xdr:rowOff>34606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1584114</xdr:colOff>
      <xdr:row>10</xdr:row>
      <xdr:rowOff>175156</xdr:rowOff>
    </xdr:from>
    <xdr:to>
      <xdr:col>8</xdr:col>
      <xdr:colOff>409689</xdr:colOff>
      <xdr:row>25</xdr:row>
      <xdr:rowOff>53656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</xdr:colOff>
      <xdr:row>10</xdr:row>
      <xdr:rowOff>119062</xdr:rowOff>
    </xdr:from>
    <xdr:to>
      <xdr:col>9</xdr:col>
      <xdr:colOff>163837</xdr:colOff>
      <xdr:row>24</xdr:row>
      <xdr:rowOff>188062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433387</xdr:colOff>
      <xdr:row>10</xdr:row>
      <xdr:rowOff>100012</xdr:rowOff>
    </xdr:from>
    <xdr:to>
      <xdr:col>8</xdr:col>
      <xdr:colOff>11437</xdr:colOff>
      <xdr:row>24</xdr:row>
      <xdr:rowOff>169012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10</xdr:row>
      <xdr:rowOff>167216</xdr:rowOff>
    </xdr:from>
    <xdr:to>
      <xdr:col>7</xdr:col>
      <xdr:colOff>60650</xdr:colOff>
      <xdr:row>25</xdr:row>
      <xdr:rowOff>45716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232470</xdr:colOff>
      <xdr:row>25</xdr:row>
      <xdr:rowOff>51175</xdr:rowOff>
    </xdr:from>
    <xdr:to>
      <xdr:col>23</xdr:col>
      <xdr:colOff>267720</xdr:colOff>
      <xdr:row>39</xdr:row>
      <xdr:rowOff>120175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337245</xdr:colOff>
      <xdr:row>29</xdr:row>
      <xdr:rowOff>165475</xdr:rowOff>
    </xdr:from>
    <xdr:to>
      <xdr:col>20</xdr:col>
      <xdr:colOff>372495</xdr:colOff>
      <xdr:row>44</xdr:row>
      <xdr:rowOff>43975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175320</xdr:colOff>
      <xdr:row>31</xdr:row>
      <xdr:rowOff>60700</xdr:rowOff>
    </xdr:from>
    <xdr:to>
      <xdr:col>20</xdr:col>
      <xdr:colOff>210570</xdr:colOff>
      <xdr:row>45</xdr:row>
      <xdr:rowOff>129700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K6" sqref="K6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8" width="6.140625" style="3" customWidth="1"/>
    <col min="9" max="9" width="7.7109375" style="3" customWidth="1"/>
    <col min="10" max="10" width="7.28515625" style="3" customWidth="1"/>
    <col min="11" max="11" width="7.7109375" style="3" customWidth="1"/>
    <col min="12" max="16384" width="9.140625" style="3"/>
  </cols>
  <sheetData>
    <row r="1" spans="1:12" x14ac:dyDescent="0.25">
      <c r="A1" s="11" t="s">
        <v>25</v>
      </c>
      <c r="B1" s="12"/>
      <c r="C1" s="12"/>
      <c r="D1" s="12"/>
      <c r="E1" s="12"/>
      <c r="L1" s="44"/>
    </row>
    <row r="2" spans="1:12" x14ac:dyDescent="0.25">
      <c r="A2" s="49" t="s">
        <v>44</v>
      </c>
      <c r="B2" s="12"/>
      <c r="C2" s="12"/>
      <c r="D2" s="12"/>
      <c r="E2" s="12"/>
      <c r="L2" s="44"/>
    </row>
    <row r="3" spans="1:12" x14ac:dyDescent="0.25">
      <c r="A3" s="12" t="s">
        <v>7</v>
      </c>
      <c r="B3" s="12"/>
      <c r="C3" s="12"/>
      <c r="D3" s="12"/>
      <c r="E3" s="12"/>
      <c r="L3" s="44"/>
    </row>
    <row r="4" spans="1:12" x14ac:dyDescent="0.25">
      <c r="A4" s="12"/>
      <c r="B4" s="23"/>
      <c r="C4" s="12"/>
      <c r="D4" s="12"/>
      <c r="E4" s="12"/>
    </row>
    <row r="5" spans="1:12" x14ac:dyDescent="0.25">
      <c r="A5" s="12"/>
      <c r="B5" s="26"/>
      <c r="C5" s="18">
        <v>2020</v>
      </c>
      <c r="D5" s="19">
        <v>2021</v>
      </c>
      <c r="E5" s="19">
        <v>2022</v>
      </c>
      <c r="F5" s="19">
        <v>2023</v>
      </c>
      <c r="G5" s="19">
        <v>2024</v>
      </c>
      <c r="H5" s="19" t="s">
        <v>35</v>
      </c>
      <c r="I5" s="19" t="s">
        <v>36</v>
      </c>
      <c r="J5" s="19" t="s">
        <v>38</v>
      </c>
      <c r="K5" s="19" t="s">
        <v>43</v>
      </c>
    </row>
    <row r="6" spans="1:12" x14ac:dyDescent="0.25">
      <c r="A6" s="12"/>
      <c r="B6" s="27"/>
      <c r="C6" s="27">
        <f t="shared" ref="C6:D6" si="0">C7+C8</f>
        <v>3.4567550000000002</v>
      </c>
      <c r="D6" s="27">
        <f t="shared" si="0"/>
        <v>4.8296039999999998</v>
      </c>
      <c r="E6" s="27">
        <f t="shared" ref="E6" si="1">E7+E8</f>
        <v>5.2260449999999992</v>
      </c>
      <c r="F6" s="27">
        <f t="shared" ref="F6" si="2">F7+F8</f>
        <v>6.0181119999999995</v>
      </c>
      <c r="G6" s="27">
        <f>G7+G8</f>
        <v>6.0742250000000002</v>
      </c>
      <c r="H6" s="27">
        <f>H7+H8</f>
        <v>6.1314200000000003</v>
      </c>
      <c r="I6" s="27">
        <f>I7+I8</f>
        <v>6.225066</v>
      </c>
      <c r="J6" s="27">
        <f>J7+J8</f>
        <v>6.2972840000000003</v>
      </c>
      <c r="K6" s="27">
        <f>K7+K8</f>
        <v>6.4200789999999994</v>
      </c>
    </row>
    <row r="7" spans="1:12" x14ac:dyDescent="0.25">
      <c r="A7" s="12"/>
      <c r="B7" s="43" t="s">
        <v>21</v>
      </c>
      <c r="C7" s="27">
        <v>3.055247</v>
      </c>
      <c r="D7" s="16">
        <v>4.3163819999999999</v>
      </c>
      <c r="E7" s="16">
        <v>4.7889989999999996</v>
      </c>
      <c r="F7" s="16">
        <v>5.6657399999999996</v>
      </c>
      <c r="G7" s="16">
        <v>5.814832</v>
      </c>
      <c r="H7" s="16">
        <v>5.8966520000000004</v>
      </c>
      <c r="I7" s="16">
        <v>6.0004090000000003</v>
      </c>
      <c r="J7" s="16">
        <v>6.0822510000000003</v>
      </c>
      <c r="K7" s="16">
        <v>6.2119709999999992</v>
      </c>
    </row>
    <row r="8" spans="1:12" x14ac:dyDescent="0.25">
      <c r="A8" s="12"/>
      <c r="B8" s="43" t="s">
        <v>22</v>
      </c>
      <c r="C8" s="27">
        <v>0.40150799999999998</v>
      </c>
      <c r="D8" s="16">
        <v>0.51322199999999996</v>
      </c>
      <c r="E8" s="16">
        <v>0.43704599999999999</v>
      </c>
      <c r="F8" s="16">
        <v>0.35237200000000002</v>
      </c>
      <c r="G8" s="16">
        <v>0.25939299999999998</v>
      </c>
      <c r="H8" s="16">
        <v>0.234768</v>
      </c>
      <c r="I8" s="16">
        <v>0.224657</v>
      </c>
      <c r="J8" s="16">
        <v>0.215033</v>
      </c>
      <c r="K8" s="16">
        <v>0.20810800000000002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M8" sqref="M8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8" width="6.5703125" style="3" customWidth="1"/>
    <col min="9" max="10" width="7.140625" style="3" customWidth="1"/>
    <col min="11" max="11" width="7.42578125" style="3" customWidth="1"/>
    <col min="12" max="16384" width="9.140625" style="3"/>
  </cols>
  <sheetData>
    <row r="1" spans="1:11" x14ac:dyDescent="0.25">
      <c r="A1" s="11" t="s">
        <v>26</v>
      </c>
      <c r="B1" s="12"/>
      <c r="C1" s="12"/>
      <c r="D1" s="12"/>
      <c r="E1" s="12"/>
    </row>
    <row r="2" spans="1:11" x14ac:dyDescent="0.25">
      <c r="A2" s="49" t="s">
        <v>44</v>
      </c>
      <c r="B2" s="12"/>
      <c r="C2" s="12"/>
      <c r="D2" s="12"/>
      <c r="E2" s="12"/>
    </row>
    <row r="3" spans="1:11" x14ac:dyDescent="0.25">
      <c r="A3" s="12" t="s">
        <v>7</v>
      </c>
      <c r="B3" s="12"/>
      <c r="C3" s="12"/>
      <c r="D3" s="12"/>
      <c r="E3" s="12"/>
    </row>
    <row r="4" spans="1:11" x14ac:dyDescent="0.25">
      <c r="A4" s="12"/>
      <c r="B4" s="23"/>
      <c r="C4" s="12"/>
      <c r="D4" s="12"/>
      <c r="E4" s="12"/>
    </row>
    <row r="5" spans="1:11" x14ac:dyDescent="0.25">
      <c r="A5" s="12"/>
      <c r="B5" s="26"/>
      <c r="C5" s="18">
        <v>2020</v>
      </c>
      <c r="D5" s="19">
        <v>2021</v>
      </c>
      <c r="E5" s="19">
        <v>2022</v>
      </c>
      <c r="F5" s="19">
        <v>2023</v>
      </c>
      <c r="G5" s="19">
        <v>2024</v>
      </c>
      <c r="H5" s="19" t="s">
        <v>35</v>
      </c>
      <c r="I5" s="19" t="s">
        <v>36</v>
      </c>
      <c r="J5" s="19" t="s">
        <v>38</v>
      </c>
      <c r="K5" s="19" t="s">
        <v>43</v>
      </c>
    </row>
    <row r="6" spans="1:11" x14ac:dyDescent="0.25">
      <c r="A6" s="12"/>
      <c r="B6" s="27"/>
      <c r="C6" s="42">
        <f t="shared" ref="C6:D6" si="0">C7+C8</f>
        <v>375.62080904655795</v>
      </c>
      <c r="D6" s="42">
        <f t="shared" si="0"/>
        <v>551.08914239696799</v>
      </c>
      <c r="E6" s="42">
        <f t="shared" ref="E6" si="1">E7+E8</f>
        <v>445.84991325617602</v>
      </c>
      <c r="F6" s="42">
        <f t="shared" ref="F6" si="2">F7+F8</f>
        <v>543.03418895169204</v>
      </c>
      <c r="G6" s="42">
        <f>G7+G8</f>
        <v>594.59571498186995</v>
      </c>
      <c r="H6" s="42">
        <f>H7+H8</f>
        <v>637.33108413479897</v>
      </c>
      <c r="I6" s="42">
        <f>I7+I8</f>
        <v>680.08496144009007</v>
      </c>
      <c r="J6" s="42">
        <f>J7+J8</f>
        <v>752.77308012944991</v>
      </c>
      <c r="K6" s="42">
        <f>K7+K8</f>
        <v>888.3285059120559</v>
      </c>
    </row>
    <row r="7" spans="1:11" x14ac:dyDescent="0.25">
      <c r="A7" s="12"/>
      <c r="B7" s="43" t="s">
        <v>21</v>
      </c>
      <c r="C7" s="42">
        <v>270.01529947195598</v>
      </c>
      <c r="D7" s="25">
        <v>423.73882215936601</v>
      </c>
      <c r="E7" s="25">
        <v>353.89718218822316</v>
      </c>
      <c r="F7" s="25">
        <v>470.66104830697702</v>
      </c>
      <c r="G7" s="25">
        <v>543.55339011123999</v>
      </c>
      <c r="H7" s="25">
        <v>588.19406775510902</v>
      </c>
      <c r="I7" s="25">
        <v>632.56108586332005</v>
      </c>
      <c r="J7" s="25">
        <v>703.95051014441992</v>
      </c>
      <c r="K7" s="25">
        <v>836.15131659445592</v>
      </c>
    </row>
    <row r="8" spans="1:11" x14ac:dyDescent="0.25">
      <c r="A8" s="12"/>
      <c r="B8" s="43" t="s">
        <v>22</v>
      </c>
      <c r="C8" s="42">
        <v>105.605509574602</v>
      </c>
      <c r="D8" s="25">
        <v>127.35032023760201</v>
      </c>
      <c r="E8" s="25">
        <v>91.952731067952882</v>
      </c>
      <c r="F8" s="25">
        <v>72.373140644714994</v>
      </c>
      <c r="G8" s="25">
        <v>51.042324870629997</v>
      </c>
      <c r="H8" s="25">
        <v>49.137016379690003</v>
      </c>
      <c r="I8" s="25">
        <v>47.523875576769996</v>
      </c>
      <c r="J8" s="25">
        <v>48.82256998503</v>
      </c>
      <c r="K8" s="25">
        <v>52.177189317600003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5.7109375" style="3" customWidth="1"/>
    <col min="6" max="7" width="6.140625" style="3" customWidth="1"/>
    <col min="8" max="8" width="5.85546875" style="3" customWidth="1"/>
    <col min="9" max="10" width="6.42578125" style="3" customWidth="1"/>
    <col min="11" max="11" width="7.7109375" style="3" customWidth="1"/>
    <col min="12" max="13" width="9.140625" style="3"/>
    <col min="14" max="14" width="8.7109375" style="3" customWidth="1"/>
    <col min="15" max="16384" width="9.140625" style="3"/>
  </cols>
  <sheetData>
    <row r="1" spans="1:18" x14ac:dyDescent="0.25">
      <c r="A1" s="11" t="s">
        <v>27</v>
      </c>
      <c r="B1" s="12"/>
    </row>
    <row r="2" spans="1:18" x14ac:dyDescent="0.25">
      <c r="A2" s="41" t="s">
        <v>45</v>
      </c>
      <c r="B2" s="12"/>
    </row>
    <row r="3" spans="1:18" x14ac:dyDescent="0.25">
      <c r="A3" s="12" t="s">
        <v>7</v>
      </c>
      <c r="B3" s="12"/>
    </row>
    <row r="4" spans="1:18" x14ac:dyDescent="0.25">
      <c r="A4" s="12"/>
      <c r="B4" s="12"/>
    </row>
    <row r="5" spans="1:18" x14ac:dyDescent="0.25">
      <c r="A5" s="12"/>
      <c r="B5" s="23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8" x14ac:dyDescent="0.25">
      <c r="A6" s="12"/>
      <c r="B6" s="26"/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8" x14ac:dyDescent="0.25">
      <c r="A7" s="12"/>
      <c r="B7" s="27" t="s">
        <v>29</v>
      </c>
      <c r="C7" s="42">
        <v>-6.6417373552399868</v>
      </c>
      <c r="D7" s="42">
        <v>5.7935526498372196</v>
      </c>
      <c r="E7" s="42">
        <v>1.6664198147397002</v>
      </c>
      <c r="F7" s="42">
        <v>7.2006112816016694</v>
      </c>
      <c r="G7" s="42">
        <v>-15.400162498769999</v>
      </c>
      <c r="H7" s="42">
        <v>5.8298407782684203</v>
      </c>
      <c r="I7" s="42">
        <v>12.743770518060002</v>
      </c>
      <c r="J7" s="42">
        <v>58.502644496475909</v>
      </c>
      <c r="K7" s="42">
        <v>30.109523413359994</v>
      </c>
      <c r="L7" s="42">
        <v>37.40066515881</v>
      </c>
      <c r="M7" s="42">
        <v>59.347063285200001</v>
      </c>
      <c r="N7" s="42">
        <v>103.7</v>
      </c>
      <c r="O7" s="44"/>
      <c r="P7" s="44"/>
      <c r="Q7" s="44"/>
      <c r="R7" s="45"/>
    </row>
    <row r="8" spans="1:18" x14ac:dyDescent="0.25">
      <c r="A8" s="12"/>
      <c r="B8" s="43" t="s">
        <v>21</v>
      </c>
      <c r="C8" s="42">
        <v>-0.21951387217999649</v>
      </c>
      <c r="D8" s="42">
        <v>9.8021420791472256</v>
      </c>
      <c r="E8" s="42">
        <v>8.9038420744197051</v>
      </c>
      <c r="F8" s="42">
        <v>14.681968131781639</v>
      </c>
      <c r="G8" s="42">
        <v>-6.3608925046599998</v>
      </c>
      <c r="H8" s="42">
        <v>8.22454564489842</v>
      </c>
      <c r="I8" s="42">
        <v>17.149607057050002</v>
      </c>
      <c r="J8" s="42">
        <v>64.330551807615905</v>
      </c>
      <c r="K8" s="42">
        <v>35.577689200599998</v>
      </c>
      <c r="L8" s="42">
        <v>38.85122002008</v>
      </c>
      <c r="M8" s="42">
        <v>59.302271402979997</v>
      </c>
      <c r="N8" s="42">
        <v>101.17260989070894</v>
      </c>
      <c r="O8" s="44"/>
      <c r="P8" s="44"/>
      <c r="Q8" s="44"/>
      <c r="R8" s="45"/>
    </row>
    <row r="9" spans="1:18" x14ac:dyDescent="0.25">
      <c r="A9" s="12"/>
      <c r="B9" s="43" t="s">
        <v>22</v>
      </c>
      <c r="C9" s="42">
        <v>-6.4222234830599998</v>
      </c>
      <c r="D9" s="42">
        <v>-4.0085894293100006</v>
      </c>
      <c r="E9" s="42">
        <v>-7.2374222596800024</v>
      </c>
      <c r="F9" s="42">
        <v>-7.4813568501800001</v>
      </c>
      <c r="G9" s="42">
        <v>-9.039269994109997</v>
      </c>
      <c r="H9" s="42">
        <v>-2.3947048666300002</v>
      </c>
      <c r="I9" s="42">
        <v>-4.4058365389899983</v>
      </c>
      <c r="J9" s="42">
        <v>-5.8279073111399962</v>
      </c>
      <c r="K9" s="42">
        <v>-5.4681657872400011</v>
      </c>
      <c r="L9" s="42">
        <v>-1.4505548612700008</v>
      </c>
      <c r="M9" s="42">
        <v>4.4791882220000002E-2</v>
      </c>
      <c r="N9" s="42">
        <v>1.7869694605999999</v>
      </c>
      <c r="O9" s="44"/>
      <c r="P9" s="44"/>
      <c r="Q9" s="44"/>
      <c r="R9" s="45"/>
    </row>
    <row r="11" spans="1:18" x14ac:dyDescent="0.25">
      <c r="C11" s="45"/>
      <c r="D11" s="45"/>
      <c r="E11" s="45"/>
      <c r="F11" s="45"/>
      <c r="G11" s="45"/>
    </row>
    <row r="15" spans="1:18" x14ac:dyDescent="0.25">
      <c r="C15" s="45"/>
      <c r="D15" s="45"/>
    </row>
    <row r="16" spans="1:18" x14ac:dyDescent="0.25">
      <c r="C16" s="45"/>
      <c r="D16" s="45"/>
    </row>
    <row r="17" spans="3:4" x14ac:dyDescent="0.25">
      <c r="C17" s="45"/>
      <c r="D17" s="45"/>
    </row>
    <row r="18" spans="3:4" x14ac:dyDescent="0.25">
      <c r="C18" s="45"/>
      <c r="D18" s="45"/>
    </row>
    <row r="19" spans="3:4" x14ac:dyDescent="0.25">
      <c r="C19" s="45"/>
      <c r="D19" s="45"/>
    </row>
    <row r="20" spans="3:4" x14ac:dyDescent="0.25">
      <c r="C20" s="45"/>
      <c r="D20" s="45"/>
    </row>
    <row r="21" spans="3:4" x14ac:dyDescent="0.25">
      <c r="C21" s="45"/>
      <c r="D21" s="45"/>
    </row>
    <row r="22" spans="3:4" x14ac:dyDescent="0.25">
      <c r="C22" s="45"/>
      <c r="D22" s="45"/>
    </row>
    <row r="23" spans="3:4" x14ac:dyDescent="0.25">
      <c r="C23" s="45"/>
      <c r="D23" s="45"/>
    </row>
    <row r="24" spans="3:4" x14ac:dyDescent="0.25">
      <c r="C24" s="45"/>
      <c r="D24" s="45"/>
    </row>
    <row r="25" spans="3:4" x14ac:dyDescent="0.25">
      <c r="C25" s="45"/>
      <c r="D25" s="45"/>
    </row>
    <row r="26" spans="3:4" x14ac:dyDescent="0.25">
      <c r="C26" s="45"/>
      <c r="D26" s="45"/>
    </row>
    <row r="27" spans="3:4" x14ac:dyDescent="0.25">
      <c r="C27" s="45"/>
      <c r="D27" s="4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5" width="6.7109375" style="5" customWidth="1"/>
    <col min="6" max="7" width="6.85546875" style="5" customWidth="1"/>
    <col min="8" max="9" width="8.42578125" style="5" customWidth="1"/>
    <col min="10" max="11" width="9.140625" style="5" customWidth="1"/>
    <col min="12" max="12" width="9.140625" style="3"/>
    <col min="13" max="13" width="7.7109375" style="3" customWidth="1"/>
    <col min="14" max="14" width="8.140625" style="3" customWidth="1"/>
    <col min="15" max="16384" width="9.140625" style="3"/>
  </cols>
  <sheetData>
    <row r="1" spans="1:14" s="4" customFormat="1" x14ac:dyDescent="0.25">
      <c r="A1" s="11" t="s">
        <v>28</v>
      </c>
      <c r="B1" s="33"/>
      <c r="C1" s="34"/>
      <c r="D1" s="34"/>
      <c r="E1" s="34"/>
      <c r="F1" s="6"/>
      <c r="G1" s="6"/>
      <c r="H1" s="7"/>
      <c r="I1" s="7"/>
      <c r="J1" s="7"/>
      <c r="K1" s="7"/>
    </row>
    <row r="2" spans="1:14" s="4" customFormat="1" x14ac:dyDescent="0.25">
      <c r="A2" s="49" t="s">
        <v>44</v>
      </c>
      <c r="B2" s="33"/>
      <c r="C2" s="34"/>
      <c r="D2" s="34"/>
      <c r="E2" s="34"/>
      <c r="F2" s="6"/>
      <c r="G2" s="6"/>
      <c r="H2" s="7"/>
      <c r="I2" s="7"/>
      <c r="J2" s="7"/>
      <c r="K2" s="7"/>
    </row>
    <row r="3" spans="1:14" s="4" customFormat="1" x14ac:dyDescent="0.25">
      <c r="A3" s="12" t="s">
        <v>20</v>
      </c>
      <c r="B3" s="33"/>
      <c r="C3" s="34"/>
      <c r="D3" s="34"/>
      <c r="E3" s="34"/>
      <c r="F3" s="6"/>
      <c r="G3" s="6"/>
      <c r="H3" s="7"/>
      <c r="I3" s="7"/>
      <c r="J3" s="7"/>
      <c r="K3" s="7"/>
    </row>
    <row r="4" spans="1:14" s="4" customFormat="1" x14ac:dyDescent="0.25">
      <c r="A4" s="32"/>
      <c r="B4" s="33"/>
      <c r="C4" s="34"/>
      <c r="D4" s="34"/>
      <c r="E4" s="34"/>
      <c r="F4" s="6"/>
      <c r="G4" s="6"/>
      <c r="H4" s="7"/>
      <c r="I4" s="7"/>
      <c r="J4" s="7"/>
      <c r="K4" s="7"/>
    </row>
    <row r="5" spans="1:14" s="4" customFormat="1" x14ac:dyDescent="0.25">
      <c r="A5" s="32"/>
      <c r="B5" s="26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s="4" customFormat="1" x14ac:dyDescent="0.25">
      <c r="A6" s="32"/>
      <c r="B6" s="31"/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s="1" customFormat="1" x14ac:dyDescent="0.25">
      <c r="A7" s="13"/>
      <c r="B7" s="35" t="s">
        <v>21</v>
      </c>
      <c r="C7" s="36">
        <v>38.705881394800002</v>
      </c>
      <c r="D7" s="36">
        <v>26.044699229654121</v>
      </c>
      <c r="E7" s="36">
        <v>40.829696018888143</v>
      </c>
      <c r="F7" s="36">
        <v>32.514230567199995</v>
      </c>
      <c r="G7" s="36">
        <v>142.41685945633313</v>
      </c>
      <c r="H7" s="36">
        <v>83.438901097405832</v>
      </c>
      <c r="I7" s="36">
        <v>62.034607547144091</v>
      </c>
      <c r="J7" s="36">
        <v>44.637961042367017</v>
      </c>
      <c r="K7" s="36">
        <v>62.396233091097145</v>
      </c>
      <c r="L7" s="36">
        <v>44.387659609865658</v>
      </c>
      <c r="M7" s="36">
        <v>50.397678726051829</v>
      </c>
      <c r="N7" s="36">
        <v>41.09157153266942</v>
      </c>
    </row>
    <row r="8" spans="1:14" s="1" customFormat="1" x14ac:dyDescent="0.25">
      <c r="A8" s="13"/>
      <c r="B8" s="37" t="s">
        <v>23</v>
      </c>
      <c r="C8" s="25">
        <v>53.154896065700001</v>
      </c>
      <c r="D8" s="25">
        <v>32.128175791827893</v>
      </c>
      <c r="E8" s="25">
        <v>51.975537136879382</v>
      </c>
      <c r="F8" s="25">
        <v>41</v>
      </c>
      <c r="G8" s="25">
        <v>157.44344312411943</v>
      </c>
      <c r="H8" s="25">
        <v>95.339462781641515</v>
      </c>
      <c r="I8" s="25">
        <v>81.07896742987829</v>
      </c>
      <c r="J8" s="25">
        <v>56.313414254590718</v>
      </c>
      <c r="K8" s="25">
        <v>73.732340699923796</v>
      </c>
      <c r="L8" s="25">
        <v>49.935338361422346</v>
      </c>
      <c r="M8" s="25">
        <v>56.331432412877646</v>
      </c>
      <c r="N8" s="25">
        <v>44.8178391959799</v>
      </c>
    </row>
    <row r="9" spans="1:14" x14ac:dyDescent="0.25">
      <c r="A9" s="10"/>
      <c r="B9" s="29"/>
      <c r="C9" s="12"/>
      <c r="D9" s="12"/>
      <c r="E9" s="30"/>
    </row>
    <row r="10" spans="1:14" x14ac:dyDescent="0.25">
      <c r="A10" s="10"/>
      <c r="B10" s="29"/>
      <c r="C10" s="12"/>
      <c r="D10" s="12"/>
      <c r="E10" s="30"/>
    </row>
    <row r="11" spans="1:14" x14ac:dyDescent="0.25">
      <c r="A11" s="10"/>
      <c r="B11" s="29"/>
      <c r="C11" s="12"/>
      <c r="D11" s="12"/>
      <c r="E11" s="30"/>
    </row>
    <row r="12" spans="1:14" x14ac:dyDescent="0.25">
      <c r="A12" s="10"/>
      <c r="B12" s="29"/>
      <c r="C12" s="12"/>
      <c r="D12" s="12"/>
      <c r="E12" s="12"/>
    </row>
    <row r="13" spans="1:14" x14ac:dyDescent="0.25">
      <c r="A13" s="10"/>
      <c r="B13" s="29"/>
      <c r="C13" s="12"/>
      <c r="D13" s="12"/>
      <c r="E13" s="12"/>
    </row>
    <row r="14" spans="1:14" x14ac:dyDescent="0.25">
      <c r="A14" s="10"/>
      <c r="B14" s="29"/>
      <c r="C14" s="12"/>
      <c r="D14" s="12"/>
      <c r="E14" s="1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M16" sqref="M16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3" width="6.85546875" style="5" customWidth="1"/>
    <col min="4" max="5" width="8.42578125" style="5" customWidth="1"/>
    <col min="6" max="7" width="9.140625" style="5" customWidth="1"/>
    <col min="8" max="16384" width="9.140625" style="3"/>
  </cols>
  <sheetData>
    <row r="1" spans="1:14" s="4" customFormat="1" x14ac:dyDescent="0.25">
      <c r="A1" s="11" t="s">
        <v>34</v>
      </c>
      <c r="B1" s="33"/>
      <c r="C1" s="6"/>
      <c r="D1" s="7"/>
      <c r="E1" s="7"/>
      <c r="F1" s="7"/>
      <c r="G1" s="7"/>
    </row>
    <row r="2" spans="1:14" s="4" customFormat="1" x14ac:dyDescent="0.25">
      <c r="A2" s="41" t="s">
        <v>46</v>
      </c>
      <c r="B2" s="33"/>
      <c r="C2" s="6"/>
      <c r="D2" s="7"/>
      <c r="E2" s="7"/>
      <c r="F2" s="7"/>
      <c r="G2" s="7"/>
    </row>
    <row r="3" spans="1:14" s="4" customFormat="1" x14ac:dyDescent="0.25">
      <c r="A3" s="12" t="s">
        <v>20</v>
      </c>
      <c r="B3" s="33"/>
      <c r="C3" s="6"/>
      <c r="D3" s="7"/>
      <c r="E3" s="7"/>
      <c r="F3" s="7"/>
      <c r="G3" s="7"/>
    </row>
    <row r="4" spans="1:14" s="4" customFormat="1" x14ac:dyDescent="0.25">
      <c r="A4" s="32"/>
      <c r="B4" s="33"/>
      <c r="C4" s="6"/>
      <c r="D4" s="7"/>
      <c r="E4" s="7"/>
      <c r="F4" s="7"/>
      <c r="G4" s="7"/>
    </row>
    <row r="5" spans="1:14" s="4" customFormat="1" x14ac:dyDescent="0.25">
      <c r="A5" s="32"/>
      <c r="B5" s="26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s="4" customFormat="1" x14ac:dyDescent="0.25">
      <c r="A6" s="32"/>
      <c r="B6" s="31"/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s="1" customFormat="1" x14ac:dyDescent="0.25">
      <c r="A7" s="13"/>
      <c r="B7" s="35" t="s">
        <v>32</v>
      </c>
      <c r="C7" s="36">
        <v>140.15600000000001</v>
      </c>
      <c r="D7" s="36">
        <v>111.76300000000001</v>
      </c>
      <c r="E7" s="36">
        <v>142.09800000000001</v>
      </c>
      <c r="F7" s="36">
        <v>211.19399999999999</v>
      </c>
      <c r="G7" s="36">
        <v>236.86099999999999</v>
      </c>
      <c r="H7" s="36">
        <v>153.262</v>
      </c>
      <c r="I7" s="36">
        <v>123.373</v>
      </c>
      <c r="J7" s="36">
        <v>144.74799999999999</v>
      </c>
      <c r="K7" s="36">
        <v>163.51400000000001</v>
      </c>
      <c r="L7" s="36">
        <v>96.531999999999996</v>
      </c>
      <c r="M7" s="36">
        <v>98.878</v>
      </c>
      <c r="N7" s="36">
        <v>92.754999999999995</v>
      </c>
    </row>
    <row r="8" spans="1:14" s="1" customFormat="1" ht="26.25" x14ac:dyDescent="0.25">
      <c r="A8" s="13"/>
      <c r="B8" s="35" t="s">
        <v>33</v>
      </c>
      <c r="C8" s="36">
        <v>502.46499999999997</v>
      </c>
      <c r="D8" s="36">
        <v>431.3</v>
      </c>
      <c r="E8" s="36">
        <v>386.358</v>
      </c>
      <c r="F8" s="36">
        <v>572.95299999999997</v>
      </c>
      <c r="G8" s="36">
        <v>613.38</v>
      </c>
      <c r="H8" s="36">
        <v>453.76100000000002</v>
      </c>
      <c r="I8" s="36">
        <v>365.57100000000003</v>
      </c>
      <c r="J8" s="36">
        <v>391.76499999999999</v>
      </c>
      <c r="K8" s="36">
        <v>515.37</v>
      </c>
      <c r="L8" s="36">
        <v>489.197</v>
      </c>
      <c r="M8" s="36">
        <v>173.94300000000001</v>
      </c>
      <c r="N8" s="36">
        <v>144.85300000000001</v>
      </c>
    </row>
    <row r="9" spans="1:14" x14ac:dyDescent="0.25">
      <c r="A9" s="10"/>
      <c r="B9" s="29"/>
    </row>
    <row r="10" spans="1:14" x14ac:dyDescent="0.25">
      <c r="A10" s="10"/>
      <c r="B10" s="29"/>
      <c r="C10" s="48"/>
      <c r="D10" s="48"/>
      <c r="E10" s="48"/>
    </row>
    <row r="11" spans="1:14" x14ac:dyDescent="0.25">
      <c r="A11" s="10"/>
      <c r="B11" s="29"/>
    </row>
    <row r="12" spans="1:14" x14ac:dyDescent="0.25">
      <c r="A12" s="10"/>
      <c r="B12" s="29"/>
    </row>
    <row r="13" spans="1:14" x14ac:dyDescent="0.25">
      <c r="A13" s="10"/>
      <c r="B13" s="29"/>
      <c r="C13" s="46"/>
      <c r="D13" s="46"/>
      <c r="E13" s="46"/>
      <c r="F13" s="46"/>
      <c r="G13" s="46"/>
      <c r="H13" s="46"/>
      <c r="I13" s="46"/>
      <c r="J13" s="46"/>
    </row>
    <row r="14" spans="1:14" x14ac:dyDescent="0.25">
      <c r="A14" s="10"/>
      <c r="B14" s="29"/>
      <c r="C14" s="47"/>
      <c r="D14" s="47"/>
      <c r="E14" s="47"/>
      <c r="F14" s="47"/>
      <c r="G14" s="47"/>
      <c r="H14" s="47"/>
      <c r="I14" s="47"/>
      <c r="J14" s="47"/>
    </row>
    <row r="16" spans="1:14" x14ac:dyDescent="0.25">
      <c r="C16" s="46"/>
      <c r="D16" s="46"/>
      <c r="E16" s="46"/>
      <c r="F16" s="46"/>
      <c r="G16" s="46"/>
      <c r="H16" s="46"/>
      <c r="I16" s="46"/>
      <c r="J16" s="46"/>
    </row>
    <row r="17" spans="3:10" x14ac:dyDescent="0.25">
      <c r="C17" s="45"/>
      <c r="D17" s="45"/>
      <c r="E17" s="45"/>
      <c r="F17" s="45"/>
      <c r="G17" s="45"/>
      <c r="H17" s="45"/>
      <c r="I17" s="45"/>
      <c r="J17" s="45"/>
    </row>
    <row r="29" spans="3:10" x14ac:dyDescent="0.25">
      <c r="C29" s="45"/>
      <c r="D29" s="45"/>
      <c r="E29" s="45"/>
    </row>
    <row r="30" spans="3:10" x14ac:dyDescent="0.25">
      <c r="C30" s="46"/>
      <c r="D30" s="46"/>
      <c r="E30" s="4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activeCell="L21" sqref="L21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5" width="6.7109375" style="5" customWidth="1"/>
    <col min="6" max="7" width="7.42578125" style="5" customWidth="1"/>
    <col min="8" max="9" width="8.42578125" style="5" customWidth="1"/>
    <col min="10" max="11" width="9.140625" style="5" customWidth="1"/>
    <col min="12" max="16384" width="9.140625" style="3"/>
  </cols>
  <sheetData>
    <row r="1" spans="1:14" s="4" customFormat="1" x14ac:dyDescent="0.25">
      <c r="A1" s="11" t="s">
        <v>47</v>
      </c>
      <c r="B1" s="33"/>
      <c r="C1" s="34"/>
      <c r="D1" s="34"/>
      <c r="E1" s="34"/>
      <c r="F1" s="6"/>
      <c r="G1" s="6"/>
      <c r="H1" s="7"/>
      <c r="I1" s="7"/>
      <c r="J1" s="7"/>
      <c r="K1" s="7"/>
    </row>
    <row r="2" spans="1:14" s="4" customFormat="1" x14ac:dyDescent="0.25">
      <c r="A2" s="49" t="s">
        <v>44</v>
      </c>
      <c r="B2" s="33"/>
      <c r="C2" s="34"/>
      <c r="D2" s="34"/>
      <c r="E2" s="34"/>
      <c r="F2" s="6"/>
      <c r="G2" s="6"/>
      <c r="H2" s="7"/>
      <c r="I2" s="7"/>
      <c r="J2" s="7"/>
      <c r="K2" s="7"/>
    </row>
    <row r="3" spans="1:14" s="4" customFormat="1" x14ac:dyDescent="0.25">
      <c r="A3" s="12" t="s">
        <v>20</v>
      </c>
      <c r="B3" s="33"/>
      <c r="C3" s="34"/>
      <c r="D3" s="34"/>
      <c r="E3" s="34"/>
      <c r="F3" s="6"/>
      <c r="G3" s="6"/>
      <c r="H3" s="7"/>
      <c r="I3" s="7"/>
      <c r="J3" s="7"/>
      <c r="K3" s="7"/>
    </row>
    <row r="4" spans="1:14" s="4" customFormat="1" x14ac:dyDescent="0.25">
      <c r="A4" s="32"/>
      <c r="B4" s="33"/>
      <c r="C4" s="34"/>
      <c r="D4" s="34"/>
      <c r="E4" s="34"/>
      <c r="F4" s="6"/>
      <c r="G4" s="6"/>
      <c r="H4" s="7"/>
      <c r="I4" s="7"/>
      <c r="J4" s="7"/>
      <c r="K4" s="7"/>
    </row>
    <row r="5" spans="1:14" s="4" customFormat="1" x14ac:dyDescent="0.25">
      <c r="A5" s="32"/>
      <c r="B5" s="26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s="4" customFormat="1" x14ac:dyDescent="0.25">
      <c r="A6" s="32"/>
      <c r="B6" s="31"/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s="1" customFormat="1" ht="26.25" x14ac:dyDescent="0.25">
      <c r="A7" s="13"/>
      <c r="B7" s="35" t="s">
        <v>5</v>
      </c>
      <c r="C7" s="36">
        <v>78.208213268150786</v>
      </c>
      <c r="D7" s="36">
        <v>80.376602634078651</v>
      </c>
      <c r="E7" s="36">
        <v>82.319069383286944</v>
      </c>
      <c r="F7" s="36">
        <v>83.071416674075593</v>
      </c>
      <c r="G7" s="36">
        <v>85.460604494735648</v>
      </c>
      <c r="H7" s="36">
        <v>82.309042359712492</v>
      </c>
      <c r="I7" s="36">
        <v>81.839686506507206</v>
      </c>
      <c r="J7" s="36">
        <v>93.477058341709608</v>
      </c>
      <c r="K7" s="36">
        <v>99.750513978967888</v>
      </c>
      <c r="L7" s="36">
        <v>105.41966153695856</v>
      </c>
      <c r="M7" s="36">
        <v>115.7384840159375</v>
      </c>
      <c r="N7" s="36">
        <v>134.60322280874396</v>
      </c>
    </row>
    <row r="8" spans="1:14" s="1" customFormat="1" ht="26.25" x14ac:dyDescent="0.25">
      <c r="A8" s="13"/>
      <c r="B8" s="37" t="s">
        <v>6</v>
      </c>
      <c r="C8" s="25">
        <v>206.03522833874572</v>
      </c>
      <c r="D8" s="25">
        <v>210.85236050168621</v>
      </c>
      <c r="E8" s="25">
        <v>209.77898141803928</v>
      </c>
      <c r="F8" s="25">
        <v>205.3884549416951</v>
      </c>
      <c r="G8" s="25">
        <v>204</v>
      </c>
      <c r="H8" s="25">
        <v>199.928</v>
      </c>
      <c r="I8" s="25">
        <v>196.6853516320916</v>
      </c>
      <c r="J8" s="25">
        <v>196.77603046585685</v>
      </c>
      <c r="K8" s="25">
        <v>209.30031511828702</v>
      </c>
      <c r="L8" s="25">
        <v>211.53970531419009</v>
      </c>
      <c r="M8" s="25">
        <v>227.04687180586234</v>
      </c>
      <c r="N8" s="25">
        <v>250.72168930363082</v>
      </c>
    </row>
    <row r="9" spans="1:14" x14ac:dyDescent="0.25">
      <c r="A9" s="10"/>
      <c r="B9" s="29"/>
      <c r="C9" s="12"/>
      <c r="D9" s="12"/>
      <c r="E9" s="30"/>
    </row>
    <row r="10" spans="1:14" x14ac:dyDescent="0.25">
      <c r="A10" s="10"/>
      <c r="B10" s="29"/>
      <c r="C10" s="12"/>
      <c r="D10" s="12"/>
      <c r="E10" s="30"/>
    </row>
    <row r="11" spans="1:14" x14ac:dyDescent="0.25">
      <c r="A11" s="10"/>
      <c r="B11" s="29"/>
      <c r="C11" s="12"/>
      <c r="D11" s="12"/>
      <c r="E11" s="30"/>
    </row>
    <row r="12" spans="1:14" x14ac:dyDescent="0.25">
      <c r="A12" s="10"/>
      <c r="B12" s="29"/>
      <c r="C12" s="12"/>
      <c r="D12" s="12"/>
      <c r="E12" s="12"/>
    </row>
    <row r="13" spans="1:14" x14ac:dyDescent="0.25">
      <c r="A13" s="10"/>
      <c r="B13" s="29"/>
      <c r="C13" s="12"/>
      <c r="D13" s="12"/>
      <c r="E13" s="12"/>
    </row>
    <row r="14" spans="1:14" x14ac:dyDescent="0.25">
      <c r="A14" s="10"/>
      <c r="B14" s="29"/>
      <c r="C14" s="12"/>
      <c r="D14" s="12"/>
      <c r="E14" s="1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3" zoomScaleNormal="100" workbookViewId="0">
      <selection activeCell="P35" sqref="P35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5" width="7.42578125" style="3" customWidth="1"/>
    <col min="6" max="7" width="7" style="3" customWidth="1"/>
    <col min="8" max="16384" width="8.85546875" style="3"/>
  </cols>
  <sheetData>
    <row r="1" spans="1:14" x14ac:dyDescent="0.25">
      <c r="A1" s="11" t="s">
        <v>49</v>
      </c>
      <c r="B1" s="12"/>
      <c r="C1" s="12"/>
      <c r="D1" s="12"/>
      <c r="E1" s="12"/>
    </row>
    <row r="2" spans="1:14" x14ac:dyDescent="0.25">
      <c r="A2" s="41" t="s">
        <v>48</v>
      </c>
      <c r="B2" s="12"/>
      <c r="C2" s="12"/>
      <c r="D2" s="12"/>
      <c r="E2" s="12"/>
    </row>
    <row r="3" spans="1:14" x14ac:dyDescent="0.25">
      <c r="A3" s="12" t="s">
        <v>20</v>
      </c>
      <c r="B3" s="12"/>
      <c r="C3" s="12"/>
      <c r="D3" s="12"/>
      <c r="E3" s="12"/>
    </row>
    <row r="4" spans="1:14" x14ac:dyDescent="0.25">
      <c r="A4" s="12"/>
      <c r="B4" s="23"/>
      <c r="C4" s="12"/>
      <c r="D4" s="12"/>
      <c r="E4" s="12"/>
    </row>
    <row r="5" spans="1:14" x14ac:dyDescent="0.25">
      <c r="A5" s="12"/>
      <c r="B5" s="17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x14ac:dyDescent="0.25">
      <c r="A6" s="12"/>
      <c r="B6" s="38" t="s">
        <v>13</v>
      </c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x14ac:dyDescent="0.25">
      <c r="A7" s="12"/>
      <c r="B7" s="20" t="s">
        <v>4</v>
      </c>
      <c r="C7" s="28">
        <v>66.414057012890652</v>
      </c>
      <c r="D7" s="28">
        <v>62.178042515522002</v>
      </c>
      <c r="E7" s="28">
        <v>59.867588161722949</v>
      </c>
      <c r="F7" s="28">
        <v>76.832065839086383</v>
      </c>
      <c r="G7" s="28">
        <v>51.421163392149708</v>
      </c>
      <c r="H7" s="28">
        <v>45.769670392202997</v>
      </c>
      <c r="I7" s="28">
        <v>43.161163797076085</v>
      </c>
      <c r="J7" s="28">
        <v>59.337101302290471</v>
      </c>
      <c r="K7" s="28">
        <v>43.756594227511997</v>
      </c>
      <c r="L7" s="28">
        <v>38.140000248228453</v>
      </c>
      <c r="M7" s="28">
        <v>38.399731081605893</v>
      </c>
      <c r="N7" s="28">
        <v>56.329864559032288</v>
      </c>
    </row>
    <row r="8" spans="1:14" x14ac:dyDescent="0.25">
      <c r="A8" s="12"/>
      <c r="B8" s="17" t="s">
        <v>19</v>
      </c>
      <c r="C8" s="28">
        <v>34.639931123790006</v>
      </c>
      <c r="D8" s="28">
        <v>35.696369536415595</v>
      </c>
      <c r="E8" s="28">
        <v>37.036259159461906</v>
      </c>
      <c r="F8" s="28">
        <v>45.193139470932863</v>
      </c>
      <c r="G8" s="28">
        <v>44.2972093906818</v>
      </c>
      <c r="H8" s="28">
        <v>47.514678145105997</v>
      </c>
      <c r="I8" s="28">
        <v>48.172998845220434</v>
      </c>
      <c r="J8" s="28">
        <v>62.221385194824634</v>
      </c>
      <c r="K8" s="28">
        <v>77.461218515543592</v>
      </c>
      <c r="L8" s="28">
        <v>93.575578969531819</v>
      </c>
      <c r="M8" s="28">
        <v>105.84667247297567</v>
      </c>
      <c r="N8" s="28">
        <v>131.78606949155281</v>
      </c>
    </row>
    <row r="9" spans="1:14" x14ac:dyDescent="0.25">
      <c r="A9" s="12"/>
      <c r="B9" s="17" t="s">
        <v>1</v>
      </c>
      <c r="C9" s="28">
        <v>76.492113512210011</v>
      </c>
      <c r="D9" s="28">
        <v>79.832493470222587</v>
      </c>
      <c r="E9" s="28">
        <v>78.42358101286527</v>
      </c>
      <c r="F9" s="28">
        <v>79.19270341398412</v>
      </c>
      <c r="G9" s="28">
        <v>84.221248320037276</v>
      </c>
      <c r="H9" s="28">
        <v>83.132037059736007</v>
      </c>
      <c r="I9" s="28">
        <v>88.229161149369673</v>
      </c>
      <c r="J9" s="28">
        <v>106.67966179676874</v>
      </c>
      <c r="K9" s="28">
        <v>142.65163166186866</v>
      </c>
      <c r="L9" s="28">
        <v>171.55341494525038</v>
      </c>
      <c r="M9" s="28">
        <v>213.66565101766915</v>
      </c>
      <c r="N9" s="28">
        <v>238.79072898313626</v>
      </c>
    </row>
    <row r="10" spans="1:14" x14ac:dyDescent="0.25">
      <c r="A10" s="12"/>
      <c r="B10" s="17" t="s">
        <v>2</v>
      </c>
      <c r="C10" s="28">
        <v>2.6837311559999999</v>
      </c>
      <c r="D10" s="28">
        <v>2.6617860625298797</v>
      </c>
      <c r="E10" s="28">
        <v>2.349511775538013</v>
      </c>
      <c r="F10" s="28">
        <v>2.2553994288600001</v>
      </c>
      <c r="G10" s="28">
        <v>1.2345265870855093</v>
      </c>
      <c r="H10" s="28">
        <v>2.0436336096450001</v>
      </c>
      <c r="I10" s="28">
        <v>2.1702365190674175</v>
      </c>
      <c r="J10" s="28">
        <v>2.4567942410655057</v>
      </c>
      <c r="K10" s="28">
        <v>2.7216523470283636</v>
      </c>
      <c r="L10" s="28">
        <v>2.0034424354852645</v>
      </c>
      <c r="M10" s="28">
        <v>2.3978192974035566</v>
      </c>
      <c r="N10" s="28">
        <v>2.4475018491632032</v>
      </c>
    </row>
    <row r="11" spans="1:14" x14ac:dyDescent="0.25">
      <c r="A11" s="12"/>
      <c r="B11" s="17" t="s">
        <v>12</v>
      </c>
      <c r="C11" s="28">
        <v>119.19481237065999</v>
      </c>
      <c r="D11" s="28">
        <v>133.54387308829052</v>
      </c>
      <c r="E11" s="28">
        <v>151.11979114376629</v>
      </c>
      <c r="F11" s="28">
        <v>151.69079299626637</v>
      </c>
      <c r="G11" s="28">
        <v>170.16930721515962</v>
      </c>
      <c r="H11" s="28">
        <v>166.08286126137199</v>
      </c>
      <c r="I11" s="28">
        <v>168.63956960335577</v>
      </c>
      <c r="J11" s="28">
        <v>177.43911549299202</v>
      </c>
      <c r="K11" s="28">
        <v>188.15225363352997</v>
      </c>
      <c r="L11" s="28">
        <v>191.70562460324984</v>
      </c>
      <c r="M11" s="28">
        <v>187.16469288752376</v>
      </c>
      <c r="N11" s="28">
        <v>210.89306853019613</v>
      </c>
    </row>
    <row r="12" spans="1:14" x14ac:dyDescent="0.25">
      <c r="A12" s="12"/>
      <c r="B12" s="17" t="s">
        <v>11</v>
      </c>
      <c r="C12" s="28">
        <v>22.787787897889999</v>
      </c>
      <c r="D12" s="28">
        <v>27.568724679919999</v>
      </c>
      <c r="E12" s="28">
        <v>32.550368568350009</v>
      </c>
      <c r="F12" s="28">
        <v>33.43565098445</v>
      </c>
      <c r="G12" s="28">
        <v>35.708056644429995</v>
      </c>
      <c r="H12" s="28">
        <v>36.358555910249002</v>
      </c>
      <c r="I12" s="28">
        <v>35.532550054779996</v>
      </c>
      <c r="J12" s="28">
        <v>32.584612103420007</v>
      </c>
      <c r="K12" s="28">
        <v>33.607558531869984</v>
      </c>
      <c r="L12" s="28">
        <v>34.878554462329944</v>
      </c>
      <c r="M12" s="28">
        <v>32.042672410599934</v>
      </c>
      <c r="N12" s="28">
        <v>35.746383685159998</v>
      </c>
    </row>
    <row r="13" spans="1:14" x14ac:dyDescent="0.25">
      <c r="A13" s="12"/>
      <c r="B13" s="17" t="s">
        <v>3</v>
      </c>
      <c r="C13" s="28">
        <v>26.52901476249</v>
      </c>
      <c r="D13" s="28">
        <v>28.519291948806334</v>
      </c>
      <c r="E13" s="28">
        <v>28.800006694970222</v>
      </c>
      <c r="F13" s="28">
        <v>28.542624005072696</v>
      </c>
      <c r="G13" s="28">
        <v>35.49105244455928</v>
      </c>
      <c r="H13" s="28">
        <v>32.930108575273003</v>
      </c>
      <c r="I13" s="28">
        <v>33.010311123877351</v>
      </c>
      <c r="J13" s="28">
        <v>34.589934650356781</v>
      </c>
      <c r="K13" s="28">
        <v>31.293643050648978</v>
      </c>
      <c r="L13" s="28">
        <v>31.954736568843138</v>
      </c>
      <c r="M13" s="28">
        <v>35.992492017264055</v>
      </c>
      <c r="N13" s="28">
        <v>40.638445935858343</v>
      </c>
    </row>
    <row r="14" spans="1:14" x14ac:dyDescent="0.25">
      <c r="A14" s="12"/>
      <c r="B14" s="17" t="s">
        <v>18</v>
      </c>
      <c r="C14" s="28">
        <v>12.399095403209998</v>
      </c>
      <c r="D14" s="28">
        <v>14.039343566323616</v>
      </c>
      <c r="E14" s="28">
        <v>16.094304898067278</v>
      </c>
      <c r="F14" s="28">
        <v>14.20085482610448</v>
      </c>
      <c r="G14" s="28">
        <v>11.420574889483532</v>
      </c>
      <c r="H14" s="28">
        <v>9.2771837058800006</v>
      </c>
      <c r="I14" s="28">
        <v>9.1207384838126924</v>
      </c>
      <c r="J14" s="28">
        <v>6.9638794572765015</v>
      </c>
      <c r="K14" s="28">
        <v>6.1493069847477324</v>
      </c>
      <c r="L14" s="28">
        <v>5.5288406108158918</v>
      </c>
      <c r="M14" s="28">
        <v>5.8551243616805735</v>
      </c>
      <c r="N14" s="28">
        <v>3.3386540852993916</v>
      </c>
    </row>
    <row r="15" spans="1:14" x14ac:dyDescent="0.25">
      <c r="A15" s="12"/>
      <c r="B15" s="17" t="s">
        <v>10</v>
      </c>
      <c r="C15" s="28">
        <v>84.383642643239995</v>
      </c>
      <c r="D15" s="28">
        <v>92.70631632620379</v>
      </c>
      <c r="E15" s="28">
        <v>91.53323348984938</v>
      </c>
      <c r="F15" s="28">
        <v>90.472068661909944</v>
      </c>
      <c r="G15" s="28">
        <v>88.766608458622017</v>
      </c>
      <c r="H15" s="28">
        <v>87.852881050627005</v>
      </c>
      <c r="I15" s="28">
        <v>78.101150988259917</v>
      </c>
      <c r="J15" s="28">
        <v>98.71916130194569</v>
      </c>
      <c r="K15" s="28">
        <v>97.610142324778565</v>
      </c>
      <c r="L15" s="28">
        <v>99.621589330406891</v>
      </c>
      <c r="M15" s="28">
        <v>108.79495987092525</v>
      </c>
      <c r="N15" s="28">
        <v>130.78722348795358</v>
      </c>
    </row>
    <row r="16" spans="1:14" x14ac:dyDescent="0.25">
      <c r="A16" s="12"/>
      <c r="B16" s="20" t="s">
        <v>9</v>
      </c>
      <c r="C16" s="28">
        <v>21.374525740660001</v>
      </c>
      <c r="D16" s="28">
        <v>14.271094379898781</v>
      </c>
      <c r="E16" s="28">
        <v>13.73974434357778</v>
      </c>
      <c r="F16" s="28">
        <v>13.353321757135816</v>
      </c>
      <c r="G16" s="28">
        <v>13.247137310026684</v>
      </c>
      <c r="H16" s="28">
        <v>5.3758008462819999</v>
      </c>
      <c r="I16" s="28">
        <v>7.2180122166345448</v>
      </c>
      <c r="J16" s="28">
        <v>7.7574125572483021</v>
      </c>
      <c r="K16" s="28">
        <v>3.9044965531392082</v>
      </c>
      <c r="L16" s="28">
        <v>5.4504902298996205</v>
      </c>
      <c r="M16" s="28">
        <v>5.8819525867847862</v>
      </c>
      <c r="N16" s="28">
        <v>5.6934178264795783</v>
      </c>
    </row>
    <row r="17" spans="1:16" x14ac:dyDescent="0.25">
      <c r="A17" s="12"/>
      <c r="B17" s="20" t="s">
        <v>24</v>
      </c>
      <c r="C17" s="28">
        <v>3.2609858213299998</v>
      </c>
      <c r="D17" s="28">
        <v>12.121579820460086</v>
      </c>
      <c r="E17" s="28">
        <v>7.4030109568518796</v>
      </c>
      <c r="F17" s="28">
        <v>7.9520657665595005</v>
      </c>
      <c r="G17" s="28">
        <v>9.3785244423443554</v>
      </c>
      <c r="H17" s="28">
        <v>9.0804451738399994</v>
      </c>
      <c r="I17" s="28">
        <v>7.6358354468661647</v>
      </c>
      <c r="J17" s="28">
        <v>5.8466568836804136</v>
      </c>
      <c r="K17" s="28">
        <v>10.022586304131778</v>
      </c>
      <c r="L17" s="28">
        <v>5.6726890360487392</v>
      </c>
      <c r="M17" s="28">
        <v>16.731312125017311</v>
      </c>
      <c r="N17" s="28">
        <v>31.877147478224394</v>
      </c>
    </row>
    <row r="18" spans="1:16" x14ac:dyDescent="0.25">
      <c r="A18" s="12"/>
      <c r="B18" s="21" t="s">
        <v>8</v>
      </c>
      <c r="C18" s="22">
        <f t="shared" ref="C18:E18" si="0">SUM(C7:C17)</f>
        <v>470.15969744437069</v>
      </c>
      <c r="D18" s="22">
        <f t="shared" si="0"/>
        <v>503.13891539459325</v>
      </c>
      <c r="E18" s="22">
        <f t="shared" si="0"/>
        <v>518.91740020502095</v>
      </c>
      <c r="F18" s="22">
        <f t="shared" ref="F18:G18" si="1">SUM(F7:F17)</f>
        <v>543.12068715036219</v>
      </c>
      <c r="G18" s="22">
        <f t="shared" si="1"/>
        <v>545.35540909457973</v>
      </c>
      <c r="H18" s="22">
        <f t="shared" ref="H18:I18" si="2">SUM(H7:H17)</f>
        <v>525.41785573021286</v>
      </c>
      <c r="I18" s="22">
        <f t="shared" si="2"/>
        <v>520.99172822832008</v>
      </c>
      <c r="J18" s="22">
        <f t="shared" ref="J18:L18" si="3">SUM(J7:J17)</f>
        <v>594.59571498186915</v>
      </c>
      <c r="K18" s="22">
        <f t="shared" si="3"/>
        <v>637.33108413479886</v>
      </c>
      <c r="L18" s="22">
        <f t="shared" si="3"/>
        <v>680.08496144009007</v>
      </c>
      <c r="M18" s="22">
        <f t="shared" ref="M18:N18" si="4">SUM(M7:M17)</f>
        <v>752.77308012945002</v>
      </c>
      <c r="N18" s="22">
        <f t="shared" si="4"/>
        <v>888.32850591205613</v>
      </c>
    </row>
    <row r="19" spans="1:16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6" x14ac:dyDescent="0.25">
      <c r="A20" s="12"/>
      <c r="B20" s="21" t="s">
        <v>4</v>
      </c>
      <c r="C20" s="24">
        <f t="shared" ref="C20:E20" si="5">C7</f>
        <v>66.414057012890652</v>
      </c>
      <c r="D20" s="24">
        <f t="shared" si="5"/>
        <v>62.178042515522002</v>
      </c>
      <c r="E20" s="24">
        <f t="shared" si="5"/>
        <v>59.867588161722949</v>
      </c>
      <c r="F20" s="24">
        <f t="shared" ref="F20" si="6">F7</f>
        <v>76.832065839086383</v>
      </c>
      <c r="G20" s="24">
        <f t="shared" ref="G20:L20" si="7">G7</f>
        <v>51.421163392149708</v>
      </c>
      <c r="H20" s="24">
        <f t="shared" si="7"/>
        <v>45.769670392202997</v>
      </c>
      <c r="I20" s="24">
        <f t="shared" si="7"/>
        <v>43.161163797076085</v>
      </c>
      <c r="J20" s="24">
        <f t="shared" si="7"/>
        <v>59.337101302290471</v>
      </c>
      <c r="K20" s="24">
        <f t="shared" si="7"/>
        <v>43.756594227511997</v>
      </c>
      <c r="L20" s="24">
        <f t="shared" si="7"/>
        <v>38.140000248228453</v>
      </c>
      <c r="M20" s="24">
        <f t="shared" ref="M20:N20" si="8">M7</f>
        <v>38.399731081605893</v>
      </c>
      <c r="N20" s="24">
        <f t="shared" si="8"/>
        <v>56.329864559032288</v>
      </c>
    </row>
    <row r="21" spans="1:16" x14ac:dyDescent="0.25">
      <c r="A21" s="12"/>
      <c r="B21" s="21" t="s">
        <v>19</v>
      </c>
      <c r="C21" s="24">
        <f t="shared" ref="C21:E21" si="9">C8</f>
        <v>34.639931123790006</v>
      </c>
      <c r="D21" s="24">
        <f t="shared" si="9"/>
        <v>35.696369536415595</v>
      </c>
      <c r="E21" s="24">
        <f t="shared" si="9"/>
        <v>37.036259159461906</v>
      </c>
      <c r="F21" s="24">
        <f t="shared" ref="F21:G21" si="10">F8</f>
        <v>45.193139470932863</v>
      </c>
      <c r="G21" s="24">
        <f t="shared" si="10"/>
        <v>44.2972093906818</v>
      </c>
      <c r="H21" s="24">
        <f t="shared" ref="H21:I21" si="11">H8</f>
        <v>47.514678145105997</v>
      </c>
      <c r="I21" s="24">
        <f t="shared" si="11"/>
        <v>48.172998845220434</v>
      </c>
      <c r="J21" s="24">
        <f t="shared" ref="J21:K21" si="12">J8</f>
        <v>62.221385194824634</v>
      </c>
      <c r="K21" s="24">
        <f t="shared" si="12"/>
        <v>77.461218515543592</v>
      </c>
      <c r="L21" s="24">
        <f t="shared" ref="L21:M21" si="13">L8</f>
        <v>93.575578969531819</v>
      </c>
      <c r="M21" s="24">
        <f t="shared" si="13"/>
        <v>105.84667247297567</v>
      </c>
      <c r="N21" s="24">
        <f t="shared" ref="N21" si="14">N8</f>
        <v>131.78606949155281</v>
      </c>
    </row>
    <row r="22" spans="1:16" x14ac:dyDescent="0.25">
      <c r="A22" s="12"/>
      <c r="B22" s="21" t="s">
        <v>1</v>
      </c>
      <c r="C22" s="24">
        <f t="shared" ref="C22:E22" si="15">C9</f>
        <v>76.492113512210011</v>
      </c>
      <c r="D22" s="24">
        <f t="shared" si="15"/>
        <v>79.832493470222587</v>
      </c>
      <c r="E22" s="24">
        <f t="shared" si="15"/>
        <v>78.42358101286527</v>
      </c>
      <c r="F22" s="24">
        <f t="shared" ref="F22" si="16">F9</f>
        <v>79.19270341398412</v>
      </c>
      <c r="G22" s="24">
        <f t="shared" ref="G22:L22" si="17">G9</f>
        <v>84.221248320037276</v>
      </c>
      <c r="H22" s="24">
        <f t="shared" si="17"/>
        <v>83.132037059736007</v>
      </c>
      <c r="I22" s="24">
        <f t="shared" si="17"/>
        <v>88.229161149369673</v>
      </c>
      <c r="J22" s="24">
        <f t="shared" si="17"/>
        <v>106.67966179676874</v>
      </c>
      <c r="K22" s="24">
        <f t="shared" si="17"/>
        <v>142.65163166186866</v>
      </c>
      <c r="L22" s="24">
        <f t="shared" si="17"/>
        <v>171.55341494525038</v>
      </c>
      <c r="M22" s="24">
        <f t="shared" ref="M22:N22" si="18">M9</f>
        <v>213.66565101766915</v>
      </c>
      <c r="N22" s="24">
        <f t="shared" si="18"/>
        <v>238.79072898313626</v>
      </c>
    </row>
    <row r="23" spans="1:16" x14ac:dyDescent="0.25">
      <c r="A23" s="12"/>
      <c r="B23" s="21" t="s">
        <v>15</v>
      </c>
      <c r="C23" s="24">
        <f t="shared" ref="C23:E23" si="19">C10</f>
        <v>2.6837311559999999</v>
      </c>
      <c r="D23" s="24">
        <f t="shared" si="19"/>
        <v>2.6617860625298797</v>
      </c>
      <c r="E23" s="24">
        <f t="shared" si="19"/>
        <v>2.349511775538013</v>
      </c>
      <c r="F23" s="24">
        <f t="shared" ref="F23:G23" si="20">F10</f>
        <v>2.2553994288600001</v>
      </c>
      <c r="G23" s="24">
        <f t="shared" si="20"/>
        <v>1.2345265870855093</v>
      </c>
      <c r="H23" s="24">
        <f t="shared" ref="H23:I23" si="21">H10</f>
        <v>2.0436336096450001</v>
      </c>
      <c r="I23" s="24">
        <f t="shared" si="21"/>
        <v>2.1702365190674175</v>
      </c>
      <c r="J23" s="24">
        <f t="shared" ref="J23:K23" si="22">J10</f>
        <v>2.4567942410655057</v>
      </c>
      <c r="K23" s="24">
        <f t="shared" si="22"/>
        <v>2.7216523470283636</v>
      </c>
      <c r="L23" s="24">
        <f t="shared" ref="L23:M23" si="23">L10</f>
        <v>2.0034424354852645</v>
      </c>
      <c r="M23" s="24">
        <f t="shared" si="23"/>
        <v>2.3978192974035566</v>
      </c>
      <c r="N23" s="24">
        <f t="shared" ref="N23" si="24">N10</f>
        <v>2.4475018491632032</v>
      </c>
    </row>
    <row r="24" spans="1:16" x14ac:dyDescent="0.25">
      <c r="A24" s="12"/>
      <c r="B24" s="21" t="s">
        <v>16</v>
      </c>
      <c r="C24" s="24">
        <f t="shared" ref="C24:E24" si="25">C11+C12</f>
        <v>141.98260026854999</v>
      </c>
      <c r="D24" s="24">
        <f t="shared" si="25"/>
        <v>161.11259776821052</v>
      </c>
      <c r="E24" s="24">
        <f t="shared" si="25"/>
        <v>183.67015971211629</v>
      </c>
      <c r="F24" s="24">
        <f t="shared" ref="F24" si="26">F11+F12</f>
        <v>185.12644398071637</v>
      </c>
      <c r="G24" s="24">
        <f t="shared" ref="G24:L24" si="27">G11+G12</f>
        <v>205.87736385958962</v>
      </c>
      <c r="H24" s="24">
        <f t="shared" si="27"/>
        <v>202.441417171621</v>
      </c>
      <c r="I24" s="24">
        <f t="shared" si="27"/>
        <v>204.17211965813576</v>
      </c>
      <c r="J24" s="24">
        <f t="shared" si="27"/>
        <v>210.02372759641202</v>
      </c>
      <c r="K24" s="24">
        <f t="shared" si="27"/>
        <v>221.75981216539995</v>
      </c>
      <c r="L24" s="24">
        <f t="shared" si="27"/>
        <v>226.5841790655798</v>
      </c>
      <c r="M24" s="24">
        <f t="shared" ref="M24:N24" si="28">M11+M12</f>
        <v>219.2073652981237</v>
      </c>
      <c r="N24" s="24">
        <f t="shared" si="28"/>
        <v>246.63945221535613</v>
      </c>
    </row>
    <row r="25" spans="1:16" x14ac:dyDescent="0.25">
      <c r="A25" s="12"/>
      <c r="B25" s="21" t="s">
        <v>17</v>
      </c>
      <c r="C25" s="24">
        <f t="shared" ref="C25:E25" si="29">C13</f>
        <v>26.52901476249</v>
      </c>
      <c r="D25" s="24">
        <f t="shared" si="29"/>
        <v>28.519291948806334</v>
      </c>
      <c r="E25" s="24">
        <f t="shared" si="29"/>
        <v>28.800006694970222</v>
      </c>
      <c r="F25" s="24">
        <f t="shared" ref="F25:G25" si="30">F13</f>
        <v>28.542624005072696</v>
      </c>
      <c r="G25" s="24">
        <f t="shared" si="30"/>
        <v>35.49105244455928</v>
      </c>
      <c r="H25" s="24">
        <f t="shared" ref="H25:I25" si="31">H13</f>
        <v>32.930108575273003</v>
      </c>
      <c r="I25" s="24">
        <f t="shared" si="31"/>
        <v>33.010311123877351</v>
      </c>
      <c r="J25" s="24">
        <f t="shared" ref="J25:K25" si="32">J13</f>
        <v>34.589934650356781</v>
      </c>
      <c r="K25" s="24">
        <f t="shared" si="32"/>
        <v>31.293643050648978</v>
      </c>
      <c r="L25" s="24">
        <f t="shared" ref="L25:M25" si="33">L13</f>
        <v>31.954736568843138</v>
      </c>
      <c r="M25" s="24">
        <f t="shared" si="33"/>
        <v>35.992492017264055</v>
      </c>
      <c r="N25" s="24">
        <f t="shared" ref="N25" si="34">N13</f>
        <v>40.638445935858343</v>
      </c>
    </row>
    <row r="26" spans="1:16" x14ac:dyDescent="0.25">
      <c r="A26" s="12"/>
      <c r="B26" s="21" t="s">
        <v>18</v>
      </c>
      <c r="C26" s="24">
        <f t="shared" ref="C26:E26" si="35">C14</f>
        <v>12.399095403209998</v>
      </c>
      <c r="D26" s="24">
        <f t="shared" si="35"/>
        <v>14.039343566323616</v>
      </c>
      <c r="E26" s="24">
        <f t="shared" si="35"/>
        <v>16.094304898067278</v>
      </c>
      <c r="F26" s="24">
        <f t="shared" ref="F26:G26" si="36">F14</f>
        <v>14.20085482610448</v>
      </c>
      <c r="G26" s="24">
        <f t="shared" si="36"/>
        <v>11.420574889483532</v>
      </c>
      <c r="H26" s="24">
        <f t="shared" ref="H26:I26" si="37">H14</f>
        <v>9.2771837058800006</v>
      </c>
      <c r="I26" s="24">
        <f t="shared" si="37"/>
        <v>9.1207384838126924</v>
      </c>
      <c r="J26" s="24">
        <f t="shared" ref="J26:K26" si="38">J14</f>
        <v>6.9638794572765015</v>
      </c>
      <c r="K26" s="24">
        <f t="shared" si="38"/>
        <v>6.1493069847477324</v>
      </c>
      <c r="L26" s="24">
        <f t="shared" ref="L26:M26" si="39">L14</f>
        <v>5.5288406108158918</v>
      </c>
      <c r="M26" s="24">
        <f t="shared" si="39"/>
        <v>5.8551243616805735</v>
      </c>
      <c r="N26" s="24">
        <f t="shared" ref="N26" si="40">N14</f>
        <v>3.3386540852993916</v>
      </c>
    </row>
    <row r="27" spans="1:16" x14ac:dyDescent="0.25">
      <c r="A27" s="12"/>
      <c r="B27" s="21" t="s">
        <v>30</v>
      </c>
      <c r="C27" s="24">
        <f t="shared" ref="C27:E27" si="41">C15</f>
        <v>84.383642643239995</v>
      </c>
      <c r="D27" s="24">
        <f t="shared" si="41"/>
        <v>92.70631632620379</v>
      </c>
      <c r="E27" s="24">
        <f t="shared" si="41"/>
        <v>91.53323348984938</v>
      </c>
      <c r="F27" s="24">
        <f t="shared" ref="F27:G27" si="42">F15</f>
        <v>90.472068661909944</v>
      </c>
      <c r="G27" s="24">
        <f t="shared" si="42"/>
        <v>88.766608458622017</v>
      </c>
      <c r="H27" s="24">
        <f t="shared" ref="H27:I27" si="43">H15</f>
        <v>87.852881050627005</v>
      </c>
      <c r="I27" s="24">
        <f t="shared" si="43"/>
        <v>78.101150988259917</v>
      </c>
      <c r="J27" s="24">
        <f t="shared" ref="J27:K27" si="44">J15</f>
        <v>98.71916130194569</v>
      </c>
      <c r="K27" s="24">
        <f t="shared" si="44"/>
        <v>97.610142324778565</v>
      </c>
      <c r="L27" s="24">
        <f t="shared" ref="L27:M27" si="45">L15</f>
        <v>99.621589330406891</v>
      </c>
      <c r="M27" s="24">
        <f t="shared" si="45"/>
        <v>108.79495987092525</v>
      </c>
      <c r="N27" s="24">
        <f t="shared" ref="N27" si="46">N15</f>
        <v>130.78722348795358</v>
      </c>
    </row>
    <row r="28" spans="1:16" x14ac:dyDescent="0.25">
      <c r="A28" s="12"/>
      <c r="B28" s="21" t="s">
        <v>31</v>
      </c>
      <c r="C28" s="24">
        <f t="shared" ref="C28:E28" si="47">C16</f>
        <v>21.374525740660001</v>
      </c>
      <c r="D28" s="24">
        <f t="shared" si="47"/>
        <v>14.271094379898781</v>
      </c>
      <c r="E28" s="24">
        <f t="shared" si="47"/>
        <v>13.73974434357778</v>
      </c>
      <c r="F28" s="24">
        <f t="shared" ref="F28:G28" si="48">F16</f>
        <v>13.353321757135816</v>
      </c>
      <c r="G28" s="24">
        <f t="shared" si="48"/>
        <v>13.247137310026684</v>
      </c>
      <c r="H28" s="24">
        <f t="shared" ref="H28:I28" si="49">H16</f>
        <v>5.3758008462819999</v>
      </c>
      <c r="I28" s="24">
        <f t="shared" si="49"/>
        <v>7.2180122166345448</v>
      </c>
      <c r="J28" s="24">
        <f t="shared" ref="J28:K28" si="50">J16</f>
        <v>7.7574125572483021</v>
      </c>
      <c r="K28" s="24">
        <f t="shared" si="50"/>
        <v>3.9044965531392082</v>
      </c>
      <c r="L28" s="24">
        <f t="shared" ref="L28:M28" si="51">L16</f>
        <v>5.4504902298996205</v>
      </c>
      <c r="M28" s="24">
        <f t="shared" si="51"/>
        <v>5.8819525867847862</v>
      </c>
      <c r="N28" s="24">
        <f t="shared" ref="N28" si="52">N16</f>
        <v>5.6934178264795783</v>
      </c>
    </row>
    <row r="29" spans="1:16" x14ac:dyDescent="0.25">
      <c r="A29" s="12"/>
      <c r="B29" s="21" t="s">
        <v>0</v>
      </c>
      <c r="C29" s="24">
        <f t="shared" ref="C29:E29" si="53">C17</f>
        <v>3.2609858213299998</v>
      </c>
      <c r="D29" s="24">
        <f t="shared" si="53"/>
        <v>12.121579820460086</v>
      </c>
      <c r="E29" s="24">
        <f t="shared" si="53"/>
        <v>7.4030109568518796</v>
      </c>
      <c r="F29" s="24">
        <f t="shared" ref="F29:G29" si="54">F17</f>
        <v>7.9520657665595005</v>
      </c>
      <c r="G29" s="24">
        <f t="shared" si="54"/>
        <v>9.3785244423443554</v>
      </c>
      <c r="H29" s="24">
        <f t="shared" ref="H29:I29" si="55">H17</f>
        <v>9.0804451738399994</v>
      </c>
      <c r="I29" s="24">
        <f t="shared" si="55"/>
        <v>7.6358354468661647</v>
      </c>
      <c r="J29" s="24">
        <f t="shared" ref="J29:K29" si="56">J17</f>
        <v>5.8466568836804136</v>
      </c>
      <c r="K29" s="24">
        <f t="shared" si="56"/>
        <v>10.022586304131778</v>
      </c>
      <c r="L29" s="24">
        <f t="shared" ref="L29:M29" si="57">L17</f>
        <v>5.6726890360487392</v>
      </c>
      <c r="M29" s="24">
        <f t="shared" si="57"/>
        <v>16.731312125017311</v>
      </c>
      <c r="N29" s="24">
        <f t="shared" ref="N29" si="58">N17</f>
        <v>31.877147478224394</v>
      </c>
    </row>
    <row r="30" spans="1:16" x14ac:dyDescent="0.25">
      <c r="A30" s="12"/>
      <c r="B30" s="21" t="s">
        <v>8</v>
      </c>
      <c r="C30" s="24">
        <f t="shared" ref="C30:E30" si="59">SUM(C20:C29)</f>
        <v>470.15969744437069</v>
      </c>
      <c r="D30" s="24">
        <f t="shared" si="59"/>
        <v>503.13891539459325</v>
      </c>
      <c r="E30" s="24">
        <f t="shared" si="59"/>
        <v>518.91740020502095</v>
      </c>
      <c r="F30" s="24">
        <f t="shared" ref="F30" si="60">SUM(F20:F29)</f>
        <v>543.12068715036219</v>
      </c>
      <c r="G30" s="24">
        <f t="shared" ref="G30:L30" si="61">SUM(G20:G29)</f>
        <v>545.35540909457973</v>
      </c>
      <c r="H30" s="24">
        <f t="shared" si="61"/>
        <v>525.41785573021298</v>
      </c>
      <c r="I30" s="24">
        <f t="shared" si="61"/>
        <v>520.99172822832008</v>
      </c>
      <c r="J30" s="24">
        <f t="shared" si="61"/>
        <v>594.59571498186915</v>
      </c>
      <c r="K30" s="24">
        <f t="shared" si="61"/>
        <v>637.33108413479863</v>
      </c>
      <c r="L30" s="24">
        <f t="shared" si="61"/>
        <v>680.08496144009007</v>
      </c>
      <c r="M30" s="24">
        <f t="shared" ref="M30:N30" si="62">SUM(M20:M29)</f>
        <v>752.77308012945002</v>
      </c>
      <c r="N30" s="24">
        <f t="shared" si="62"/>
        <v>888.32850591205613</v>
      </c>
    </row>
    <row r="31" spans="1:16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6" x14ac:dyDescent="0.25">
      <c r="A32" s="12"/>
      <c r="B32" s="21" t="s">
        <v>4</v>
      </c>
      <c r="C32" s="40">
        <f t="shared" ref="C32:E32" si="63">C20/C$30*100</f>
        <v>14.125850721338947</v>
      </c>
      <c r="D32" s="40">
        <f t="shared" si="63"/>
        <v>12.358026901329639</v>
      </c>
      <c r="E32" s="40">
        <f t="shared" si="63"/>
        <v>11.537016900583724</v>
      </c>
      <c r="F32" s="40">
        <f t="shared" ref="F32:K32" si="64">F20/F$30*100</f>
        <v>14.146407540137673</v>
      </c>
      <c r="G32" s="40">
        <f t="shared" si="64"/>
        <v>9.4289269959788466</v>
      </c>
      <c r="H32" s="40">
        <f t="shared" si="64"/>
        <v>8.7110991552796424</v>
      </c>
      <c r="I32" s="40">
        <f t="shared" si="64"/>
        <v>8.2844240049356568</v>
      </c>
      <c r="J32" s="40">
        <f t="shared" si="64"/>
        <v>9.979402778592144</v>
      </c>
      <c r="K32" s="40">
        <f t="shared" si="64"/>
        <v>6.8655986373100326</v>
      </c>
      <c r="L32" s="40">
        <f t="shared" ref="L32:M32" si="65">L20/L$30*100</f>
        <v>5.6081228685701907</v>
      </c>
      <c r="M32" s="40">
        <f t="shared" si="65"/>
        <v>5.1011031206113948</v>
      </c>
      <c r="N32" s="40">
        <f t="shared" ref="N32" si="66">N20/N$30*100</f>
        <v>6.3411073926078547</v>
      </c>
      <c r="P32" s="45"/>
    </row>
    <row r="33" spans="1:16" x14ac:dyDescent="0.25">
      <c r="A33" s="12"/>
      <c r="B33" s="21" t="s">
        <v>19</v>
      </c>
      <c r="C33" s="40">
        <f t="shared" ref="C33:E33" si="67">C21/C$30*100</f>
        <v>7.3676947029022211</v>
      </c>
      <c r="D33" s="40">
        <f t="shared" si="67"/>
        <v>7.094734365442644</v>
      </c>
      <c r="E33" s="40">
        <f t="shared" si="67"/>
        <v>7.1372166639293884</v>
      </c>
      <c r="F33" s="40">
        <f t="shared" ref="F33" si="68">F21/F$30*100</f>
        <v>8.3210123532674807</v>
      </c>
      <c r="G33" s="40">
        <f t="shared" ref="G33:H33" si="69">G21/G$30*100</f>
        <v>8.122631343150287</v>
      </c>
      <c r="H33" s="40">
        <f t="shared" si="69"/>
        <v>9.0432172464088136</v>
      </c>
      <c r="I33" s="40">
        <f t="shared" ref="I33:J33" si="70">I21/I$30*100</f>
        <v>9.2464037786237245</v>
      </c>
      <c r="J33" s="40">
        <f t="shared" si="70"/>
        <v>10.464485973754778</v>
      </c>
      <c r="K33" s="40">
        <f t="shared" ref="K33:L33" si="71">K21/K$30*100</f>
        <v>12.153999772457382</v>
      </c>
      <c r="L33" s="40">
        <f t="shared" si="71"/>
        <v>13.759395410153481</v>
      </c>
      <c r="M33" s="40">
        <f t="shared" ref="M33:N33" si="72">M21/M$30*100</f>
        <v>14.060900325337593</v>
      </c>
      <c r="N33" s="40">
        <f t="shared" si="72"/>
        <v>14.83528543939347</v>
      </c>
      <c r="P33" s="45"/>
    </row>
    <row r="34" spans="1:16" x14ac:dyDescent="0.25">
      <c r="A34" s="12"/>
      <c r="B34" s="21" t="s">
        <v>1</v>
      </c>
      <c r="C34" s="40">
        <f t="shared" ref="C34:E34" si="73">C22/C$30*100</f>
        <v>16.269389726085688</v>
      </c>
      <c r="D34" s="40">
        <f t="shared" si="73"/>
        <v>15.86688904944133</v>
      </c>
      <c r="E34" s="40">
        <f t="shared" si="73"/>
        <v>15.112921821831494</v>
      </c>
      <c r="F34" s="40">
        <f t="shared" ref="F34" si="74">F22/F$30*100</f>
        <v>14.581050821225622</v>
      </c>
      <c r="G34" s="40">
        <f t="shared" ref="G34" si="75">G22/G$30*100</f>
        <v>15.443369024223061</v>
      </c>
      <c r="H34" s="40">
        <f t="shared" ref="H34:J35" si="76">H22/H$30*100</f>
        <v>15.822080683611544</v>
      </c>
      <c r="I34" s="40">
        <f t="shared" si="76"/>
        <v>16.934848744988905</v>
      </c>
      <c r="J34" s="40">
        <f t="shared" si="76"/>
        <v>17.941545676968374</v>
      </c>
      <c r="K34" s="40">
        <f t="shared" ref="K34:L34" si="77">K22/K$30*100</f>
        <v>22.382657179748847</v>
      </c>
      <c r="L34" s="40">
        <f t="shared" si="77"/>
        <v>25.225291643265198</v>
      </c>
      <c r="M34" s="40">
        <f t="shared" ref="M34:N34" si="78">M22/M$30*100</f>
        <v>28.383806044303061</v>
      </c>
      <c r="N34" s="40">
        <f t="shared" si="78"/>
        <v>26.880903561455266</v>
      </c>
      <c r="P34" s="45"/>
    </row>
    <row r="35" spans="1:16" x14ac:dyDescent="0.25">
      <c r="A35" s="12"/>
      <c r="B35" s="21" t="s">
        <v>15</v>
      </c>
      <c r="C35" s="40">
        <f t="shared" ref="C35:E35" si="79">C23/C$30*100</f>
        <v>0.57081267717923423</v>
      </c>
      <c r="D35" s="40">
        <f t="shared" si="79"/>
        <v>0.52903601392914312</v>
      </c>
      <c r="E35" s="40">
        <f t="shared" si="79"/>
        <v>0.45277182353294299</v>
      </c>
      <c r="F35" s="40">
        <f t="shared" ref="F35" si="80">F23/F$30*100</f>
        <v>0.41526671368266183</v>
      </c>
      <c r="G35" s="40">
        <f>G23/G$30*100</f>
        <v>0.22637101722986822</v>
      </c>
      <c r="H35" s="40">
        <f t="shared" si="76"/>
        <v>0.38895397013198341</v>
      </c>
      <c r="I35" s="40">
        <f t="shared" si="76"/>
        <v>0.41655872857089399</v>
      </c>
      <c r="J35" s="40">
        <f t="shared" si="76"/>
        <v>0.41318734379719169</v>
      </c>
      <c r="K35" s="40">
        <f t="shared" ref="K35:L35" si="81">K23/K$30*100</f>
        <v>0.42703900920243221</v>
      </c>
      <c r="L35" s="40">
        <f t="shared" si="81"/>
        <v>0.29458708089103236</v>
      </c>
      <c r="M35" s="40">
        <f t="shared" ref="M35:N35" si="82">M23/M$30*100</f>
        <v>0.31853148853187169</v>
      </c>
      <c r="N35" s="40">
        <f t="shared" si="82"/>
        <v>0.2755176528586491</v>
      </c>
      <c r="P35" s="45"/>
    </row>
    <row r="36" spans="1:16" x14ac:dyDescent="0.25">
      <c r="A36" s="12"/>
      <c r="B36" s="21" t="s">
        <v>16</v>
      </c>
      <c r="C36" s="40">
        <f t="shared" ref="C36:E36" si="83">C24/C$30*100</f>
        <v>30.198802883428638</v>
      </c>
      <c r="D36" s="40">
        <f t="shared" si="83"/>
        <v>32.021494032489187</v>
      </c>
      <c r="E36" s="40">
        <f t="shared" si="83"/>
        <v>35.394873950950455</v>
      </c>
      <c r="F36" s="40">
        <f t="shared" ref="F36" si="84">F24/F$30*100</f>
        <v>34.08569188407003</v>
      </c>
      <c r="G36" s="40">
        <f t="shared" ref="G36:H36" si="85">G24/G$30*100</f>
        <v>37.751044626364894</v>
      </c>
      <c r="H36" s="40">
        <f t="shared" si="85"/>
        <v>38.529603621915896</v>
      </c>
      <c r="I36" s="40">
        <f t="shared" ref="I36:J36" si="86">I24/I$30*100</f>
        <v>39.189128847101216</v>
      </c>
      <c r="J36" s="40">
        <f t="shared" si="86"/>
        <v>35.322105811478345</v>
      </c>
      <c r="K36" s="40">
        <f t="shared" ref="K36:L36" si="87">K24/K$30*100</f>
        <v>34.795072402038478</v>
      </c>
      <c r="L36" s="40">
        <f t="shared" si="87"/>
        <v>33.317040063021594</v>
      </c>
      <c r="M36" s="40">
        <f t="shared" ref="M36:N36" si="88">M24/M$30*100</f>
        <v>29.119979325034826</v>
      </c>
      <c r="N36" s="40">
        <f t="shared" si="88"/>
        <v>27.764441934926857</v>
      </c>
      <c r="P36" s="45"/>
    </row>
    <row r="37" spans="1:16" x14ac:dyDescent="0.25">
      <c r="A37" s="12"/>
      <c r="B37" s="21" t="s">
        <v>17</v>
      </c>
      <c r="C37" s="40">
        <f t="shared" ref="C37:E37" si="89">C25/C$30*100</f>
        <v>5.6425539889303069</v>
      </c>
      <c r="D37" s="40">
        <f t="shared" si="89"/>
        <v>5.6682739251921523</v>
      </c>
      <c r="E37" s="40">
        <f t="shared" si="89"/>
        <v>5.5500175333476047</v>
      </c>
      <c r="F37" s="40">
        <f t="shared" ref="F37" si="90">F25/F$30*100</f>
        <v>5.2553004664266654</v>
      </c>
      <c r="G37" s="40">
        <f t="shared" ref="G37:H37" si="91">G25/G$30*100</f>
        <v>6.5078757545437949</v>
      </c>
      <c r="H37" s="40">
        <f t="shared" si="91"/>
        <v>6.2674133008874504</v>
      </c>
      <c r="I37" s="40">
        <f t="shared" ref="I37:J37" si="92">I25/I$30*100</f>
        <v>6.3360528268139555</v>
      </c>
      <c r="J37" s="40">
        <f t="shared" si="92"/>
        <v>5.8173871386563087</v>
      </c>
      <c r="K37" s="40">
        <f t="shared" ref="K37:L37" si="93">K25/K$30*100</f>
        <v>4.9101077649666651</v>
      </c>
      <c r="L37" s="40">
        <f t="shared" si="93"/>
        <v>4.6986389025833635</v>
      </c>
      <c r="M37" s="40">
        <f t="shared" ref="M37:N37" si="94">M25/M$30*100</f>
        <v>4.7813202899171996</v>
      </c>
      <c r="N37" s="40">
        <f t="shared" si="94"/>
        <v>4.5747092055921836</v>
      </c>
      <c r="P37" s="45"/>
    </row>
    <row r="38" spans="1:16" x14ac:dyDescent="0.25">
      <c r="A38" s="12"/>
      <c r="B38" s="21" t="s">
        <v>18</v>
      </c>
      <c r="C38" s="40">
        <f t="shared" ref="C38:E38" si="95">C26/C$30*100</f>
        <v>2.6372093292145826</v>
      </c>
      <c r="D38" s="40">
        <f t="shared" si="95"/>
        <v>2.7903513595868601</v>
      </c>
      <c r="E38" s="40">
        <f t="shared" si="95"/>
        <v>3.1015157502347233</v>
      </c>
      <c r="F38" s="40">
        <f t="shared" ref="F38" si="96">F26/F$30*100</f>
        <v>2.6146775775773379</v>
      </c>
      <c r="G38" s="40">
        <f t="shared" ref="G38:H38" si="97">G26/G$30*100</f>
        <v>2.0941526753066255</v>
      </c>
      <c r="H38" s="40">
        <f t="shared" si="97"/>
        <v>1.7656772804165166</v>
      </c>
      <c r="I38" s="40">
        <f t="shared" ref="I38:J38" si="98">I26/I$30*100</f>
        <v>1.7506493845552207</v>
      </c>
      <c r="J38" s="40">
        <f t="shared" si="98"/>
        <v>1.1711957018541328</v>
      </c>
      <c r="K38" s="40">
        <f t="shared" ref="K38:L38" si="99">K26/K$30*100</f>
        <v>0.96485282733316735</v>
      </c>
      <c r="L38" s="40">
        <f t="shared" si="99"/>
        <v>0.81296322140523292</v>
      </c>
      <c r="M38" s="40">
        <f t="shared" ref="M38:N38" si="100">M26/M$30*100</f>
        <v>0.77780735207397445</v>
      </c>
      <c r="N38" s="40">
        <f t="shared" si="100"/>
        <v>0.37583552290394651</v>
      </c>
      <c r="P38" s="45"/>
    </row>
    <row r="39" spans="1:16" x14ac:dyDescent="0.25">
      <c r="A39" s="12"/>
      <c r="B39" s="21" t="s">
        <v>30</v>
      </c>
      <c r="C39" s="40">
        <f t="shared" ref="C39:E39" si="101">C27/C$30*100</f>
        <v>17.947868160950627</v>
      </c>
      <c r="D39" s="40">
        <f t="shared" si="101"/>
        <v>18.42559052572939</v>
      </c>
      <c r="E39" s="40">
        <f t="shared" si="101"/>
        <v>17.639268495079406</v>
      </c>
      <c r="F39" s="40">
        <f t="shared" ref="F39" si="102">F27/F$30*100</f>
        <v>16.657820407577827</v>
      </c>
      <c r="G39" s="40">
        <f t="shared" ref="G39:H39" si="103">G27/G$30*100</f>
        <v>16.276836532344255</v>
      </c>
      <c r="H39" s="40">
        <f t="shared" si="103"/>
        <v>16.720573937962424</v>
      </c>
      <c r="I39" s="40">
        <f t="shared" ref="I39:J39" si="104">I27/I$30*100</f>
        <v>14.990861995803659</v>
      </c>
      <c r="J39" s="40">
        <f t="shared" si="104"/>
        <v>16.602736752812945</v>
      </c>
      <c r="K39" s="40">
        <f t="shared" ref="K39:L39" si="105">K27/K$30*100</f>
        <v>15.31545294974716</v>
      </c>
      <c r="L39" s="40">
        <f t="shared" si="105"/>
        <v>14.648403505270382</v>
      </c>
      <c r="M39" s="40">
        <f t="shared" ref="M39:N39" si="106">M27/M$30*100</f>
        <v>14.452557183928047</v>
      </c>
      <c r="N39" s="40">
        <f t="shared" si="106"/>
        <v>14.72284437767456</v>
      </c>
      <c r="P39" s="45"/>
    </row>
    <row r="40" spans="1:16" x14ac:dyDescent="0.25">
      <c r="A40" s="12"/>
      <c r="B40" s="21" t="s">
        <v>31</v>
      </c>
      <c r="C40" s="40">
        <f t="shared" ref="C40:E40" si="107">C28/C$30*100</f>
        <v>4.5462267091043111</v>
      </c>
      <c r="D40" s="40">
        <f t="shared" si="107"/>
        <v>2.8364123591407133</v>
      </c>
      <c r="E40" s="40">
        <f t="shared" si="107"/>
        <v>2.6477709820771658</v>
      </c>
      <c r="F40" s="40">
        <f t="shared" ref="F40" si="108">F28/F$30*100</f>
        <v>2.4586288228492701</v>
      </c>
      <c r="G40" s="40">
        <f t="shared" ref="G40:H40" si="109">G28/G$30*100</f>
        <v>2.4290833260497218</v>
      </c>
      <c r="H40" s="40">
        <f t="shared" si="109"/>
        <v>1.0231477266433671</v>
      </c>
      <c r="I40" s="40">
        <f t="shared" ref="I40:J40" si="110">I28/I$30*100</f>
        <v>1.3854370089866981</v>
      </c>
      <c r="J40" s="40">
        <f t="shared" si="110"/>
        <v>1.3046532899223546</v>
      </c>
      <c r="K40" s="40">
        <f t="shared" ref="K40:L40" si="111">K28/K$30*100</f>
        <v>0.61263237433958084</v>
      </c>
      <c r="L40" s="40">
        <f t="shared" si="111"/>
        <v>0.80144254599574227</v>
      </c>
      <c r="M40" s="40">
        <f t="shared" ref="M40:N40" si="112">M28/M$30*100</f>
        <v>0.78137127137613649</v>
      </c>
      <c r="N40" s="40">
        <f t="shared" si="112"/>
        <v>0.64091355715688614</v>
      </c>
      <c r="P40" s="45"/>
    </row>
    <row r="41" spans="1:16" x14ac:dyDescent="0.25">
      <c r="A41" s="12"/>
      <c r="B41" s="21" t="s">
        <v>0</v>
      </c>
      <c r="C41" s="40">
        <f t="shared" ref="C41:E41" si="113">C29/C$30*100</f>
        <v>0.69359110086543296</v>
      </c>
      <c r="D41" s="40">
        <f t="shared" si="113"/>
        <v>2.4091914677189257</v>
      </c>
      <c r="E41" s="40">
        <f t="shared" si="113"/>
        <v>1.4266260784330989</v>
      </c>
      <c r="F41" s="40">
        <f t="shared" ref="F41" si="114">F29/F$30*100</f>
        <v>1.4641434131854349</v>
      </c>
      <c r="G41" s="40">
        <f t="shared" ref="G41:H41" si="115">G29/G$30*100</f>
        <v>1.7197087048086579</v>
      </c>
      <c r="H41" s="40">
        <f t="shared" si="115"/>
        <v>1.7282330767423608</v>
      </c>
      <c r="I41" s="40">
        <f t="shared" ref="I41:J41" si="116">I29/I$30*100</f>
        <v>1.4656346796200623</v>
      </c>
      <c r="J41" s="40">
        <f t="shared" si="116"/>
        <v>0.98329953216341193</v>
      </c>
      <c r="K41" s="40">
        <f t="shared" ref="K41:L41" si="117">K29/K$30*100</f>
        <v>1.5725870828562871</v>
      </c>
      <c r="L41" s="40">
        <f t="shared" si="117"/>
        <v>0.83411475884376785</v>
      </c>
      <c r="M41" s="40">
        <f t="shared" ref="M41:N41" si="118">M29/M$30*100</f>
        <v>2.2226235988858853</v>
      </c>
      <c r="N41" s="40">
        <f t="shared" si="118"/>
        <v>3.5884413554303087</v>
      </c>
      <c r="P41" s="45"/>
    </row>
    <row r="42" spans="1:16" x14ac:dyDescent="0.25">
      <c r="A42" s="12"/>
      <c r="B42" s="21" t="s">
        <v>8</v>
      </c>
      <c r="C42" s="40">
        <f t="shared" ref="C42:E42" si="119">C30/C$30*100</f>
        <v>100</v>
      </c>
      <c r="D42" s="40">
        <f t="shared" si="119"/>
        <v>100</v>
      </c>
      <c r="E42" s="40">
        <f t="shared" si="119"/>
        <v>100</v>
      </c>
      <c r="F42" s="40">
        <f t="shared" ref="F42:K42" si="120">F30/F$30*100</f>
        <v>100</v>
      </c>
      <c r="G42" s="40">
        <f t="shared" si="120"/>
        <v>100</v>
      </c>
      <c r="H42" s="40">
        <f t="shared" si="120"/>
        <v>100</v>
      </c>
      <c r="I42" s="40">
        <f t="shared" si="120"/>
        <v>100</v>
      </c>
      <c r="J42" s="40">
        <f t="shared" si="120"/>
        <v>100</v>
      </c>
      <c r="K42" s="40">
        <f t="shared" si="120"/>
        <v>100</v>
      </c>
      <c r="L42" s="40">
        <f t="shared" ref="L42:M42" si="121">L30/L$30*100</f>
        <v>100</v>
      </c>
      <c r="M42" s="40">
        <f t="shared" si="121"/>
        <v>100</v>
      </c>
      <c r="N42" s="40">
        <f t="shared" ref="N42" si="122">N30/N$30*100</f>
        <v>100</v>
      </c>
      <c r="P42" s="45"/>
    </row>
    <row r="43" spans="1:16" x14ac:dyDescent="0.25">
      <c r="B43" s="9"/>
      <c r="C43" s="8"/>
      <c r="D43" s="8"/>
      <c r="E43" s="8"/>
    </row>
    <row r="45" spans="1:16" x14ac:dyDescent="0.25">
      <c r="F45" s="45"/>
      <c r="G45" s="45"/>
      <c r="H45" s="45"/>
      <c r="I45" s="45"/>
      <c r="J45" s="45"/>
    </row>
    <row r="47" spans="1:16" x14ac:dyDescent="0.25">
      <c r="G47" s="45"/>
      <c r="H47" s="45"/>
      <c r="I47" s="45"/>
      <c r="J47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A2" sqref="A2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5" width="7.42578125" style="3" customWidth="1"/>
    <col min="6" max="7" width="7" style="3" customWidth="1"/>
    <col min="8" max="16384" width="8.85546875" style="3"/>
  </cols>
  <sheetData>
    <row r="1" spans="1:14" x14ac:dyDescent="0.25">
      <c r="A1" s="11" t="s">
        <v>51</v>
      </c>
      <c r="B1" s="12"/>
      <c r="C1" s="12"/>
      <c r="D1" s="12"/>
      <c r="E1" s="12"/>
    </row>
    <row r="2" spans="1:14" x14ac:dyDescent="0.25">
      <c r="A2" s="41" t="s">
        <v>37</v>
      </c>
      <c r="B2" s="12"/>
      <c r="C2" s="12"/>
      <c r="D2" s="12"/>
      <c r="E2" s="12"/>
    </row>
    <row r="3" spans="1:14" x14ac:dyDescent="0.25">
      <c r="A3" s="12" t="s">
        <v>20</v>
      </c>
      <c r="B3" s="12"/>
      <c r="C3" s="12"/>
      <c r="D3" s="12"/>
      <c r="E3" s="12"/>
    </row>
    <row r="4" spans="1:14" x14ac:dyDescent="0.25">
      <c r="A4" s="12"/>
      <c r="B4" s="23"/>
      <c r="C4" s="12"/>
      <c r="D4" s="12"/>
      <c r="E4" s="12"/>
    </row>
    <row r="5" spans="1:14" x14ac:dyDescent="0.25">
      <c r="A5" s="12"/>
      <c r="B5" s="17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x14ac:dyDescent="0.25">
      <c r="A6" s="12"/>
      <c r="B6" s="38" t="s">
        <v>13</v>
      </c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x14ac:dyDescent="0.25">
      <c r="A7" s="12"/>
      <c r="B7" s="20" t="s">
        <v>4</v>
      </c>
      <c r="C7" s="28">
        <v>63.950959273618643</v>
      </c>
      <c r="D7" s="28">
        <v>60.208401478591995</v>
      </c>
      <c r="E7" s="28">
        <v>57.767836587712964</v>
      </c>
      <c r="F7" s="28">
        <v>73.753662646511387</v>
      </c>
      <c r="G7" s="28">
        <v>49.685595496029705</v>
      </c>
      <c r="H7" s="28">
        <v>43.849601973123001</v>
      </c>
      <c r="I7" s="28">
        <v>41.131493309406082</v>
      </c>
      <c r="J7" s="28">
        <v>57.257053013000473</v>
      </c>
      <c r="K7" s="28">
        <v>42.511007397991996</v>
      </c>
      <c r="L7" s="28">
        <v>36.849615381018452</v>
      </c>
      <c r="M7" s="28">
        <v>37.156046033295894</v>
      </c>
      <c r="N7" s="28">
        <v>55.099116946922294</v>
      </c>
    </row>
    <row r="8" spans="1:14" x14ac:dyDescent="0.25">
      <c r="A8" s="12"/>
      <c r="B8" s="17" t="s">
        <v>19</v>
      </c>
      <c r="C8" s="28">
        <v>29.469317707610003</v>
      </c>
      <c r="D8" s="28">
        <v>30.89048378773559</v>
      </c>
      <c r="E8" s="28">
        <v>33.19756257925188</v>
      </c>
      <c r="F8" s="28">
        <v>40.703683512552864</v>
      </c>
      <c r="G8" s="28">
        <v>39.337409930591797</v>
      </c>
      <c r="H8" s="28">
        <v>42.256645201975999</v>
      </c>
      <c r="I8" s="28">
        <v>43.016445905370425</v>
      </c>
      <c r="J8" s="28">
        <v>54.525638942884633</v>
      </c>
      <c r="K8" s="28">
        <v>69.882284480813581</v>
      </c>
      <c r="L8" s="28">
        <v>85.230774507571823</v>
      </c>
      <c r="M8" s="28">
        <v>95.970336098865687</v>
      </c>
      <c r="N8" s="28">
        <v>120.58919236707283</v>
      </c>
    </row>
    <row r="9" spans="1:14" x14ac:dyDescent="0.25">
      <c r="A9" s="12"/>
      <c r="B9" s="17" t="s">
        <v>1</v>
      </c>
      <c r="C9" s="28">
        <v>66.860505222830014</v>
      </c>
      <c r="D9" s="28">
        <v>70.515155034491016</v>
      </c>
      <c r="E9" s="28">
        <v>72.327623174285307</v>
      </c>
      <c r="F9" s="28">
        <v>75.144943675004114</v>
      </c>
      <c r="G9" s="28">
        <v>81.557703666887278</v>
      </c>
      <c r="H9" s="28">
        <v>80.872866372665996</v>
      </c>
      <c r="I9" s="28">
        <v>82.742230094829665</v>
      </c>
      <c r="J9" s="28">
        <v>100.19499832049874</v>
      </c>
      <c r="K9" s="28">
        <v>135.51172119320867</v>
      </c>
      <c r="L9" s="28">
        <v>162.89860488443037</v>
      </c>
      <c r="M9" s="28">
        <v>204.23380091663913</v>
      </c>
      <c r="N9" s="28">
        <v>228.16231264443627</v>
      </c>
    </row>
    <row r="10" spans="1:14" x14ac:dyDescent="0.25">
      <c r="A10" s="12"/>
      <c r="B10" s="17" t="s">
        <v>2</v>
      </c>
      <c r="C10" s="28">
        <v>2.6365645066200001</v>
      </c>
      <c r="D10" s="28">
        <v>2.5854049359698799</v>
      </c>
      <c r="E10" s="28">
        <v>2.2916545134180129</v>
      </c>
      <c r="F10" s="28">
        <v>2.18630083516</v>
      </c>
      <c r="G10" s="28">
        <v>1.1838792887355094</v>
      </c>
      <c r="H10" s="28">
        <v>1.9942954133049999</v>
      </c>
      <c r="I10" s="28">
        <v>2.0956986857974176</v>
      </c>
      <c r="J10" s="28">
        <v>2.3408831531355059</v>
      </c>
      <c r="K10" s="28">
        <v>2.6215369128483639</v>
      </c>
      <c r="L10" s="28">
        <v>1.9087186204852644</v>
      </c>
      <c r="M10" s="28">
        <v>2.2429995172035566</v>
      </c>
      <c r="N10" s="28">
        <v>2.3011115062932035</v>
      </c>
    </row>
    <row r="11" spans="1:14" x14ac:dyDescent="0.25">
      <c r="A11" s="12"/>
      <c r="B11" s="17" t="s">
        <v>12</v>
      </c>
      <c r="C11" s="28">
        <v>118.49578453923999</v>
      </c>
      <c r="D11" s="28">
        <v>132.74755600833052</v>
      </c>
      <c r="E11" s="28">
        <v>150.3366509948163</v>
      </c>
      <c r="F11" s="28">
        <v>150.91744571988636</v>
      </c>
      <c r="G11" s="28">
        <v>169.44153072345961</v>
      </c>
      <c r="H11" s="28">
        <v>165.42163626602201</v>
      </c>
      <c r="I11" s="28">
        <v>166.04178828507577</v>
      </c>
      <c r="J11" s="28">
        <v>174.83516801476202</v>
      </c>
      <c r="K11" s="28">
        <v>185.58103292797998</v>
      </c>
      <c r="L11" s="28">
        <v>189.24849247035985</v>
      </c>
      <c r="M11" s="28">
        <v>184.96343037110375</v>
      </c>
      <c r="N11" s="28">
        <v>208.58308227390611</v>
      </c>
    </row>
    <row r="12" spans="1:14" x14ac:dyDescent="0.25">
      <c r="A12" s="12"/>
      <c r="B12" s="17" t="s">
        <v>11</v>
      </c>
      <c r="C12" s="28">
        <v>22.721093584449999</v>
      </c>
      <c r="D12" s="28">
        <v>27.488031667479998</v>
      </c>
      <c r="E12" s="28">
        <v>32.457518714190016</v>
      </c>
      <c r="F12" s="28">
        <v>33.339210322850001</v>
      </c>
      <c r="G12" s="28">
        <v>35.607650295759996</v>
      </c>
      <c r="H12" s="28">
        <v>36.271410625408997</v>
      </c>
      <c r="I12" s="28">
        <v>35.372060656069991</v>
      </c>
      <c r="J12" s="28">
        <v>32.401440211630003</v>
      </c>
      <c r="K12" s="28">
        <v>33.409873997829983</v>
      </c>
      <c r="L12" s="28">
        <v>34.687951842409944</v>
      </c>
      <c r="M12" s="28">
        <v>31.897333337159932</v>
      </c>
      <c r="N12" s="28">
        <v>35.583072408729997</v>
      </c>
    </row>
    <row r="13" spans="1:14" x14ac:dyDescent="0.25">
      <c r="A13" s="12"/>
      <c r="B13" s="17" t="s">
        <v>3</v>
      </c>
      <c r="C13" s="28">
        <v>26.509696797709999</v>
      </c>
      <c r="D13" s="28">
        <v>28.375375578136335</v>
      </c>
      <c r="E13" s="28">
        <v>28.63686916766023</v>
      </c>
      <c r="F13" s="28">
        <v>28.345255429362695</v>
      </c>
      <c r="G13" s="28">
        <v>35.265010653819282</v>
      </c>
      <c r="H13" s="28">
        <v>32.724423861043</v>
      </c>
      <c r="I13" s="28">
        <v>32.637480828177345</v>
      </c>
      <c r="J13" s="28">
        <v>34.116696211606779</v>
      </c>
      <c r="K13" s="28">
        <v>30.725160289998978</v>
      </c>
      <c r="L13" s="28">
        <v>31.322872319323139</v>
      </c>
      <c r="M13" s="28">
        <v>35.31772854670406</v>
      </c>
      <c r="N13" s="28">
        <v>39.448870331038343</v>
      </c>
    </row>
    <row r="14" spans="1:14" x14ac:dyDescent="0.25">
      <c r="A14" s="12"/>
      <c r="B14" s="17" t="s">
        <v>18</v>
      </c>
      <c r="C14" s="28">
        <v>12.392283263969999</v>
      </c>
      <c r="D14" s="28">
        <v>14.002592603153616</v>
      </c>
      <c r="E14" s="28">
        <v>16.061735766237284</v>
      </c>
      <c r="F14" s="28">
        <v>14.15647116193448</v>
      </c>
      <c r="G14" s="28">
        <v>11.385135974373533</v>
      </c>
      <c r="H14" s="28">
        <v>9.2376773178799994</v>
      </c>
      <c r="I14" s="28">
        <v>8.9820178206426924</v>
      </c>
      <c r="J14" s="28">
        <v>6.7262665350065021</v>
      </c>
      <c r="K14" s="28">
        <v>5.9995527570677325</v>
      </c>
      <c r="L14" s="28">
        <v>5.3338719084758921</v>
      </c>
      <c r="M14" s="28">
        <v>5.6780474431005734</v>
      </c>
      <c r="N14" s="28">
        <v>3.3279074003893916</v>
      </c>
    </row>
    <row r="15" spans="1:14" x14ac:dyDescent="0.25">
      <c r="A15" s="12"/>
      <c r="B15" s="17" t="s">
        <v>10</v>
      </c>
      <c r="C15" s="28">
        <v>25.040219297330001</v>
      </c>
      <c r="D15" s="28">
        <v>26.150013397003779</v>
      </c>
      <c r="E15" s="28">
        <v>25.98683379148936</v>
      </c>
      <c r="F15" s="28">
        <v>30.935991320789931</v>
      </c>
      <c r="G15" s="28">
        <v>32.925677039302016</v>
      </c>
      <c r="H15" s="28">
        <v>35.815544914737004</v>
      </c>
      <c r="I15" s="28">
        <v>36.383950339889928</v>
      </c>
      <c r="J15" s="28">
        <v>63.083003920335678</v>
      </c>
      <c r="K15" s="28">
        <v>67.134295708348546</v>
      </c>
      <c r="L15" s="28">
        <v>69.984793648536893</v>
      </c>
      <c r="M15" s="28">
        <v>79.972310169525272</v>
      </c>
      <c r="N15" s="28">
        <v>101.05311058602352</v>
      </c>
    </row>
    <row r="16" spans="1:14" x14ac:dyDescent="0.25">
      <c r="A16" s="12"/>
      <c r="B16" s="20" t="s">
        <v>9</v>
      </c>
      <c r="C16" s="28">
        <v>16.385170185610001</v>
      </c>
      <c r="D16" s="28">
        <v>14.06953952590878</v>
      </c>
      <c r="E16" s="28">
        <v>13.517639934177778</v>
      </c>
      <c r="F16" s="28">
        <v>13.127801808995816</v>
      </c>
      <c r="G16" s="28">
        <v>13.006612599896684</v>
      </c>
      <c r="H16" s="28">
        <v>5.1476121396519998</v>
      </c>
      <c r="I16" s="28">
        <v>6.9634120279945444</v>
      </c>
      <c r="J16" s="28">
        <v>7.4689024800283015</v>
      </c>
      <c r="K16" s="28">
        <v>3.6722539810892081</v>
      </c>
      <c r="L16" s="28">
        <v>5.2136987571696203</v>
      </c>
      <c r="M16" s="28">
        <v>5.6174864013747863</v>
      </c>
      <c r="N16" s="28">
        <v>5.4385154821795787</v>
      </c>
    </row>
    <row r="17" spans="1:14" x14ac:dyDescent="0.25">
      <c r="A17" s="12"/>
      <c r="B17" s="20" t="s">
        <v>24</v>
      </c>
      <c r="C17" s="28">
        <v>1.30257079912</v>
      </c>
      <c r="D17" s="28">
        <v>10.507639222690145</v>
      </c>
      <c r="E17" s="28">
        <v>6.9767156482818891</v>
      </c>
      <c r="F17" s="28">
        <v>8.0556659436293252</v>
      </c>
      <c r="G17" s="28">
        <v>9.4571661996743739</v>
      </c>
      <c r="H17" s="28">
        <v>9.2412507173900007</v>
      </c>
      <c r="I17" s="28">
        <v>9.3162976416663099</v>
      </c>
      <c r="J17" s="28">
        <v>10.603339308350371</v>
      </c>
      <c r="K17" s="28">
        <v>11.145348107932023</v>
      </c>
      <c r="L17" s="28">
        <v>9.8816915235388194</v>
      </c>
      <c r="M17" s="28">
        <v>20.900991309447249</v>
      </c>
      <c r="N17" s="28">
        <v>36.56502464746444</v>
      </c>
    </row>
    <row r="18" spans="1:14" x14ac:dyDescent="0.25">
      <c r="A18" s="12"/>
      <c r="B18" s="21" t="s">
        <v>8</v>
      </c>
      <c r="C18" s="22">
        <f t="shared" ref="C18:E18" si="0">SUM(C7:C17)</f>
        <v>385.76416517810861</v>
      </c>
      <c r="D18" s="22">
        <f t="shared" si="0"/>
        <v>417.54019323949171</v>
      </c>
      <c r="E18" s="22">
        <f t="shared" si="0"/>
        <v>439.55864087152099</v>
      </c>
      <c r="F18" s="22">
        <f t="shared" ref="F18:J18" si="1">SUM(F7:F17)</f>
        <v>470.66643237667694</v>
      </c>
      <c r="G18" s="22">
        <f t="shared" si="1"/>
        <v>478.85337186852979</v>
      </c>
      <c r="H18" s="22">
        <f t="shared" si="1"/>
        <v>462.83296480320303</v>
      </c>
      <c r="I18" s="22">
        <f t="shared" si="1"/>
        <v>464.68287559492018</v>
      </c>
      <c r="J18" s="22">
        <f t="shared" si="1"/>
        <v>543.55339011123897</v>
      </c>
      <c r="K18" s="22">
        <f>SUM(K7:K17)</f>
        <v>588.19406775510902</v>
      </c>
      <c r="L18" s="22">
        <f>SUM(L7:L17)</f>
        <v>632.56108586332005</v>
      </c>
      <c r="M18" s="22">
        <f>SUM(M7:M17)</f>
        <v>703.95051014441981</v>
      </c>
      <c r="N18" s="22">
        <f>SUM(N7:N17)</f>
        <v>836.15131659445592</v>
      </c>
    </row>
    <row r="19" spans="1:14" x14ac:dyDescent="0.25">
      <c r="A19" s="12"/>
      <c r="B19" s="39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21" t="s">
        <v>4</v>
      </c>
      <c r="C20" s="24">
        <f t="shared" ref="C20:E23" si="2">C7</f>
        <v>63.950959273618643</v>
      </c>
      <c r="D20" s="24">
        <f t="shared" si="2"/>
        <v>60.208401478591995</v>
      </c>
      <c r="E20" s="24">
        <f t="shared" si="2"/>
        <v>57.767836587712964</v>
      </c>
      <c r="F20" s="24">
        <f t="shared" ref="F20" si="3">F7</f>
        <v>73.753662646511387</v>
      </c>
      <c r="G20" s="24">
        <f t="shared" ref="G20:H20" si="4">G7</f>
        <v>49.685595496029705</v>
      </c>
      <c r="H20" s="24">
        <f t="shared" si="4"/>
        <v>43.849601973123001</v>
      </c>
      <c r="I20" s="24">
        <f t="shared" ref="I20:J20" si="5">I7</f>
        <v>41.131493309406082</v>
      </c>
      <c r="J20" s="24">
        <f t="shared" si="5"/>
        <v>57.257053013000473</v>
      </c>
      <c r="K20" s="24">
        <f t="shared" ref="K20:L20" si="6">K7</f>
        <v>42.511007397991996</v>
      </c>
      <c r="L20" s="24">
        <f t="shared" si="6"/>
        <v>36.849615381018452</v>
      </c>
      <c r="M20" s="24">
        <f t="shared" ref="M20:N20" si="7">M7</f>
        <v>37.156046033295894</v>
      </c>
      <c r="N20" s="24">
        <f t="shared" si="7"/>
        <v>55.099116946922294</v>
      </c>
    </row>
    <row r="21" spans="1:14" x14ac:dyDescent="0.25">
      <c r="A21" s="12"/>
      <c r="B21" s="21" t="s">
        <v>19</v>
      </c>
      <c r="C21" s="24">
        <f t="shared" si="2"/>
        <v>29.469317707610003</v>
      </c>
      <c r="D21" s="24">
        <f t="shared" si="2"/>
        <v>30.89048378773559</v>
      </c>
      <c r="E21" s="24">
        <f t="shared" si="2"/>
        <v>33.19756257925188</v>
      </c>
      <c r="F21" s="24">
        <f t="shared" ref="F21" si="8">F8</f>
        <v>40.703683512552864</v>
      </c>
      <c r="G21" s="24">
        <f t="shared" ref="G21:H21" si="9">G8</f>
        <v>39.337409930591797</v>
      </c>
      <c r="H21" s="24">
        <f t="shared" si="9"/>
        <v>42.256645201975999</v>
      </c>
      <c r="I21" s="24">
        <f t="shared" ref="I21:J21" si="10">I8</f>
        <v>43.016445905370425</v>
      </c>
      <c r="J21" s="24">
        <f t="shared" si="10"/>
        <v>54.525638942884633</v>
      </c>
      <c r="K21" s="24">
        <f t="shared" ref="K21:L21" si="11">K8</f>
        <v>69.882284480813581</v>
      </c>
      <c r="L21" s="24">
        <f t="shared" si="11"/>
        <v>85.230774507571823</v>
      </c>
      <c r="M21" s="24">
        <f t="shared" ref="M21:N21" si="12">M8</f>
        <v>95.970336098865687</v>
      </c>
      <c r="N21" s="24">
        <f t="shared" si="12"/>
        <v>120.58919236707283</v>
      </c>
    </row>
    <row r="22" spans="1:14" x14ac:dyDescent="0.25">
      <c r="A22" s="12"/>
      <c r="B22" s="21" t="s">
        <v>1</v>
      </c>
      <c r="C22" s="24">
        <f t="shared" si="2"/>
        <v>66.860505222830014</v>
      </c>
      <c r="D22" s="24">
        <f t="shared" si="2"/>
        <v>70.515155034491016</v>
      </c>
      <c r="E22" s="24">
        <f t="shared" si="2"/>
        <v>72.327623174285307</v>
      </c>
      <c r="F22" s="24">
        <f t="shared" ref="F22" si="13">F9</f>
        <v>75.144943675004114</v>
      </c>
      <c r="G22" s="24">
        <f t="shared" ref="G22:H22" si="14">G9</f>
        <v>81.557703666887278</v>
      </c>
      <c r="H22" s="24">
        <f t="shared" si="14"/>
        <v>80.872866372665996</v>
      </c>
      <c r="I22" s="24">
        <f t="shared" ref="I22:J22" si="15">I9</f>
        <v>82.742230094829665</v>
      </c>
      <c r="J22" s="24">
        <f t="shared" si="15"/>
        <v>100.19499832049874</v>
      </c>
      <c r="K22" s="24">
        <f t="shared" ref="K22:L22" si="16">K9</f>
        <v>135.51172119320867</v>
      </c>
      <c r="L22" s="24">
        <f t="shared" si="16"/>
        <v>162.89860488443037</v>
      </c>
      <c r="M22" s="24">
        <f t="shared" ref="M22:N22" si="17">M9</f>
        <v>204.23380091663913</v>
      </c>
      <c r="N22" s="24">
        <f t="shared" si="17"/>
        <v>228.16231264443627</v>
      </c>
    </row>
    <row r="23" spans="1:14" x14ac:dyDescent="0.25">
      <c r="A23" s="12"/>
      <c r="B23" s="21" t="s">
        <v>15</v>
      </c>
      <c r="C23" s="24">
        <f t="shared" si="2"/>
        <v>2.6365645066200001</v>
      </c>
      <c r="D23" s="24">
        <f t="shared" si="2"/>
        <v>2.5854049359698799</v>
      </c>
      <c r="E23" s="24">
        <f t="shared" si="2"/>
        <v>2.2916545134180129</v>
      </c>
      <c r="F23" s="24">
        <f t="shared" ref="F23" si="18">F10</f>
        <v>2.18630083516</v>
      </c>
      <c r="G23" s="24">
        <f t="shared" ref="G23:H23" si="19">G10</f>
        <v>1.1838792887355094</v>
      </c>
      <c r="H23" s="24">
        <f t="shared" si="19"/>
        <v>1.9942954133049999</v>
      </c>
      <c r="I23" s="24">
        <f t="shared" ref="I23:J23" si="20">I10</f>
        <v>2.0956986857974176</v>
      </c>
      <c r="J23" s="24">
        <f t="shared" si="20"/>
        <v>2.3408831531355059</v>
      </c>
      <c r="K23" s="24">
        <f t="shared" ref="K23:L23" si="21">K10</f>
        <v>2.6215369128483639</v>
      </c>
      <c r="L23" s="24">
        <f t="shared" si="21"/>
        <v>1.9087186204852644</v>
      </c>
      <c r="M23" s="24">
        <f t="shared" ref="M23:N23" si="22">M10</f>
        <v>2.2429995172035566</v>
      </c>
      <c r="N23" s="24">
        <f t="shared" si="22"/>
        <v>2.3011115062932035</v>
      </c>
    </row>
    <row r="24" spans="1:14" x14ac:dyDescent="0.25">
      <c r="A24" s="12"/>
      <c r="B24" s="21" t="s">
        <v>16</v>
      </c>
      <c r="C24" s="24">
        <f t="shared" ref="C24:E24" si="23">C11+C12</f>
        <v>141.21687812368998</v>
      </c>
      <c r="D24" s="24">
        <f t="shared" si="23"/>
        <v>160.23558767581051</v>
      </c>
      <c r="E24" s="24">
        <f t="shared" si="23"/>
        <v>182.79416970900633</v>
      </c>
      <c r="F24" s="24">
        <f t="shared" ref="F24" si="24">F11+F12</f>
        <v>184.25665604273635</v>
      </c>
      <c r="G24" s="24">
        <f t="shared" ref="G24:H24" si="25">G11+G12</f>
        <v>205.04918101921959</v>
      </c>
      <c r="H24" s="24">
        <f t="shared" si="25"/>
        <v>201.69304689143101</v>
      </c>
      <c r="I24" s="24">
        <f t="shared" ref="I24:J24" si="26">I11+I12</f>
        <v>201.41384894114577</v>
      </c>
      <c r="J24" s="24">
        <f t="shared" si="26"/>
        <v>207.23660822639204</v>
      </c>
      <c r="K24" s="24">
        <f t="shared" ref="K24:L24" si="27">K11+K12</f>
        <v>218.99090692580995</v>
      </c>
      <c r="L24" s="24">
        <f t="shared" si="27"/>
        <v>223.93644431276979</v>
      </c>
      <c r="M24" s="24">
        <f t="shared" ref="M24:N24" si="28">M11+M12</f>
        <v>216.86076370826368</v>
      </c>
      <c r="N24" s="24">
        <f t="shared" si="28"/>
        <v>244.16615468263612</v>
      </c>
    </row>
    <row r="25" spans="1:14" x14ac:dyDescent="0.25">
      <c r="A25" s="12"/>
      <c r="B25" s="21" t="s">
        <v>17</v>
      </c>
      <c r="C25" s="24">
        <f t="shared" ref="C25:E28" si="29">C13</f>
        <v>26.509696797709999</v>
      </c>
      <c r="D25" s="24">
        <f t="shared" si="29"/>
        <v>28.375375578136335</v>
      </c>
      <c r="E25" s="24">
        <f t="shared" si="29"/>
        <v>28.63686916766023</v>
      </c>
      <c r="F25" s="24">
        <f t="shared" ref="F25" si="30">F13</f>
        <v>28.345255429362695</v>
      </c>
      <c r="G25" s="24">
        <f t="shared" ref="G25:H25" si="31">G13</f>
        <v>35.265010653819282</v>
      </c>
      <c r="H25" s="24">
        <f t="shared" si="31"/>
        <v>32.724423861043</v>
      </c>
      <c r="I25" s="24">
        <f t="shared" ref="I25:J25" si="32">I13</f>
        <v>32.637480828177345</v>
      </c>
      <c r="J25" s="24">
        <f t="shared" si="32"/>
        <v>34.116696211606779</v>
      </c>
      <c r="K25" s="24">
        <f t="shared" ref="K25:L25" si="33">K13</f>
        <v>30.725160289998978</v>
      </c>
      <c r="L25" s="24">
        <f t="shared" si="33"/>
        <v>31.322872319323139</v>
      </c>
      <c r="M25" s="24">
        <f t="shared" ref="M25:N25" si="34">M13</f>
        <v>35.31772854670406</v>
      </c>
      <c r="N25" s="24">
        <f t="shared" si="34"/>
        <v>39.448870331038343</v>
      </c>
    </row>
    <row r="26" spans="1:14" x14ac:dyDescent="0.25">
      <c r="A26" s="12"/>
      <c r="B26" s="21" t="s">
        <v>18</v>
      </c>
      <c r="C26" s="24">
        <f t="shared" si="29"/>
        <v>12.392283263969999</v>
      </c>
      <c r="D26" s="24">
        <f t="shared" si="29"/>
        <v>14.002592603153616</v>
      </c>
      <c r="E26" s="24">
        <f t="shared" si="29"/>
        <v>16.061735766237284</v>
      </c>
      <c r="F26" s="24">
        <f t="shared" ref="F26" si="35">F14</f>
        <v>14.15647116193448</v>
      </c>
      <c r="G26" s="24">
        <f t="shared" ref="G26:H26" si="36">G14</f>
        <v>11.385135974373533</v>
      </c>
      <c r="H26" s="24">
        <f t="shared" si="36"/>
        <v>9.2376773178799994</v>
      </c>
      <c r="I26" s="24">
        <f t="shared" ref="I26:J26" si="37">I14</f>
        <v>8.9820178206426924</v>
      </c>
      <c r="J26" s="24">
        <f t="shared" si="37"/>
        <v>6.7262665350065021</v>
      </c>
      <c r="K26" s="24">
        <f t="shared" ref="K26:L26" si="38">K14</f>
        <v>5.9995527570677325</v>
      </c>
      <c r="L26" s="24">
        <f t="shared" si="38"/>
        <v>5.3338719084758921</v>
      </c>
      <c r="M26" s="24">
        <f t="shared" ref="M26:N26" si="39">M14</f>
        <v>5.6780474431005734</v>
      </c>
      <c r="N26" s="24">
        <f t="shared" si="39"/>
        <v>3.3279074003893916</v>
      </c>
    </row>
    <row r="27" spans="1:14" x14ac:dyDescent="0.25">
      <c r="A27" s="12"/>
      <c r="B27" s="21" t="s">
        <v>30</v>
      </c>
      <c r="C27" s="24">
        <f t="shared" si="29"/>
        <v>25.040219297330001</v>
      </c>
      <c r="D27" s="24">
        <f t="shared" si="29"/>
        <v>26.150013397003779</v>
      </c>
      <c r="E27" s="24">
        <f t="shared" si="29"/>
        <v>25.98683379148936</v>
      </c>
      <c r="F27" s="24">
        <f t="shared" ref="F27" si="40">F15</f>
        <v>30.935991320789931</v>
      </c>
      <c r="G27" s="24">
        <f t="shared" ref="G27:H27" si="41">G15</f>
        <v>32.925677039302016</v>
      </c>
      <c r="H27" s="24">
        <f t="shared" si="41"/>
        <v>35.815544914737004</v>
      </c>
      <c r="I27" s="24">
        <f t="shared" ref="I27:J27" si="42">I15</f>
        <v>36.383950339889928</v>
      </c>
      <c r="J27" s="24">
        <f t="shared" si="42"/>
        <v>63.083003920335678</v>
      </c>
      <c r="K27" s="24">
        <f t="shared" ref="K27:L27" si="43">K15</f>
        <v>67.134295708348546</v>
      </c>
      <c r="L27" s="24">
        <f t="shared" si="43"/>
        <v>69.984793648536893</v>
      </c>
      <c r="M27" s="24">
        <f t="shared" ref="M27:N27" si="44">M15</f>
        <v>79.972310169525272</v>
      </c>
      <c r="N27" s="24">
        <f t="shared" si="44"/>
        <v>101.05311058602352</v>
      </c>
    </row>
    <row r="28" spans="1:14" x14ac:dyDescent="0.25">
      <c r="A28" s="12"/>
      <c r="B28" s="21" t="s">
        <v>31</v>
      </c>
      <c r="C28" s="24">
        <f t="shared" si="29"/>
        <v>16.385170185610001</v>
      </c>
      <c r="D28" s="24">
        <f t="shared" si="29"/>
        <v>14.06953952590878</v>
      </c>
      <c r="E28" s="24">
        <f t="shared" si="29"/>
        <v>13.517639934177778</v>
      </c>
      <c r="F28" s="24">
        <f t="shared" ref="F28" si="45">F16</f>
        <v>13.127801808995816</v>
      </c>
      <c r="G28" s="24">
        <f t="shared" ref="G28:H28" si="46">G16</f>
        <v>13.006612599896684</v>
      </c>
      <c r="H28" s="24">
        <f t="shared" si="46"/>
        <v>5.1476121396519998</v>
      </c>
      <c r="I28" s="24">
        <f t="shared" ref="I28:J28" si="47">I16</f>
        <v>6.9634120279945444</v>
      </c>
      <c r="J28" s="24">
        <f t="shared" si="47"/>
        <v>7.4689024800283015</v>
      </c>
      <c r="K28" s="24">
        <f t="shared" ref="K28:L28" si="48">K16</f>
        <v>3.6722539810892081</v>
      </c>
      <c r="L28" s="24">
        <f t="shared" si="48"/>
        <v>5.2136987571696203</v>
      </c>
      <c r="M28" s="24">
        <f t="shared" ref="M28:N28" si="49">M16</f>
        <v>5.6174864013747863</v>
      </c>
      <c r="N28" s="24">
        <f t="shared" si="49"/>
        <v>5.4385154821795787</v>
      </c>
    </row>
    <row r="29" spans="1:14" x14ac:dyDescent="0.25">
      <c r="A29" s="12"/>
      <c r="B29" s="21" t="s">
        <v>0</v>
      </c>
      <c r="C29" s="24">
        <f t="shared" ref="C29:E29" si="50">C17</f>
        <v>1.30257079912</v>
      </c>
      <c r="D29" s="24">
        <f t="shared" si="50"/>
        <v>10.507639222690145</v>
      </c>
      <c r="E29" s="24">
        <f t="shared" si="50"/>
        <v>6.9767156482818891</v>
      </c>
      <c r="F29" s="24">
        <f t="shared" ref="F29" si="51">F17</f>
        <v>8.0556659436293252</v>
      </c>
      <c r="G29" s="24">
        <f t="shared" ref="G29:H29" si="52">G17</f>
        <v>9.4571661996743739</v>
      </c>
      <c r="H29" s="24">
        <f t="shared" si="52"/>
        <v>9.2412507173900007</v>
      </c>
      <c r="I29" s="24">
        <f t="shared" ref="I29:J29" si="53">I17</f>
        <v>9.3162976416663099</v>
      </c>
      <c r="J29" s="24">
        <f t="shared" si="53"/>
        <v>10.603339308350371</v>
      </c>
      <c r="K29" s="24">
        <f t="shared" ref="K29:L29" si="54">K17</f>
        <v>11.145348107932023</v>
      </c>
      <c r="L29" s="24">
        <f t="shared" si="54"/>
        <v>9.8816915235388194</v>
      </c>
      <c r="M29" s="24">
        <f t="shared" ref="M29:N29" si="55">M17</f>
        <v>20.900991309447249</v>
      </c>
      <c r="N29" s="24">
        <f t="shared" si="55"/>
        <v>36.56502464746444</v>
      </c>
    </row>
    <row r="30" spans="1:14" x14ac:dyDescent="0.25">
      <c r="A30" s="12"/>
      <c r="B30" s="21" t="s">
        <v>8</v>
      </c>
      <c r="C30" s="24">
        <f t="shared" ref="C30:E30" si="56">SUM(C20:C29)</f>
        <v>385.76416517810861</v>
      </c>
      <c r="D30" s="24">
        <f t="shared" si="56"/>
        <v>417.54019323949171</v>
      </c>
      <c r="E30" s="24">
        <f t="shared" si="56"/>
        <v>439.55864087152105</v>
      </c>
      <c r="F30" s="24">
        <f t="shared" ref="F30" si="57">SUM(F20:F29)</f>
        <v>470.66643237667694</v>
      </c>
      <c r="G30" s="24">
        <f t="shared" ref="G30:H30" si="58">SUM(G20:G29)</f>
        <v>478.85337186852979</v>
      </c>
      <c r="H30" s="24">
        <f t="shared" si="58"/>
        <v>462.83296480320308</v>
      </c>
      <c r="I30" s="24">
        <f t="shared" ref="I30:J30" si="59">SUM(I20:I29)</f>
        <v>464.68287559492012</v>
      </c>
      <c r="J30" s="24">
        <f t="shared" si="59"/>
        <v>543.55339011123897</v>
      </c>
      <c r="K30" s="24">
        <f t="shared" ref="K30:L30" si="60">SUM(K20:K29)</f>
        <v>588.19406775510902</v>
      </c>
      <c r="L30" s="24">
        <f t="shared" si="60"/>
        <v>632.56108586332005</v>
      </c>
      <c r="M30" s="24">
        <f t="shared" ref="M30:N30" si="61">SUM(M20:M29)</f>
        <v>703.95051014441992</v>
      </c>
      <c r="N30" s="24">
        <f t="shared" si="61"/>
        <v>836.15131659445592</v>
      </c>
    </row>
    <row r="31" spans="1:14" x14ac:dyDescent="0.25">
      <c r="A31" s="12"/>
      <c r="B31" s="39" t="s">
        <v>14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25">
      <c r="A32" s="12"/>
      <c r="B32" s="21" t="s">
        <v>4</v>
      </c>
      <c r="C32" s="40">
        <f t="shared" ref="C32:E32" si="62">C20/C$30*100</f>
        <v>16.577734545170173</v>
      </c>
      <c r="D32" s="40">
        <f t="shared" si="62"/>
        <v>14.419785796300047</v>
      </c>
      <c r="E32" s="40">
        <f t="shared" si="62"/>
        <v>13.1422366019641</v>
      </c>
      <c r="F32" s="40">
        <f t="shared" ref="F32:G42" si="63">F20/F$30*100</f>
        <v>15.670049439065567</v>
      </c>
      <c r="G32" s="40">
        <f t="shared" si="63"/>
        <v>10.375951891526199</v>
      </c>
      <c r="H32" s="40">
        <f t="shared" ref="H32:I32" si="64">H20/H$30*100</f>
        <v>9.4741743366892379</v>
      </c>
      <c r="I32" s="40">
        <f t="shared" si="64"/>
        <v>8.8515190616281298</v>
      </c>
      <c r="J32" s="40">
        <f t="shared" ref="J32:K32" si="65">J20/J$30*100</f>
        <v>10.533841579257325</v>
      </c>
      <c r="K32" s="40">
        <f t="shared" si="65"/>
        <v>7.2273777871032854</v>
      </c>
      <c r="L32" s="40">
        <f t="shared" ref="L32:M32" si="66">L20/L$30*100</f>
        <v>5.8254635330161131</v>
      </c>
      <c r="M32" s="40">
        <f t="shared" si="66"/>
        <v>5.2782184965919114</v>
      </c>
      <c r="N32" s="40">
        <f t="shared" ref="N32" si="67">N20/N$30*100</f>
        <v>6.5896107383211913</v>
      </c>
    </row>
    <row r="33" spans="1:14" x14ac:dyDescent="0.25">
      <c r="A33" s="12"/>
      <c r="B33" s="21" t="s">
        <v>19</v>
      </c>
      <c r="C33" s="40">
        <f t="shared" ref="C33:E33" si="68">C21/C$30*100</f>
        <v>7.6392055996191139</v>
      </c>
      <c r="D33" s="40">
        <f t="shared" si="68"/>
        <v>7.3982060380993069</v>
      </c>
      <c r="E33" s="40">
        <f t="shared" si="68"/>
        <v>7.5524763916437765</v>
      </c>
      <c r="F33" s="40">
        <f t="shared" si="63"/>
        <v>8.648095702728483</v>
      </c>
      <c r="G33" s="40">
        <f t="shared" si="63"/>
        <v>8.214917601413898</v>
      </c>
      <c r="H33" s="40">
        <f t="shared" ref="H33:I33" si="69">H21/H$30*100</f>
        <v>9.1299990310637344</v>
      </c>
      <c r="I33" s="40">
        <f t="shared" si="69"/>
        <v>9.2571618548020957</v>
      </c>
      <c r="J33" s="40">
        <f t="shared" ref="J33:K33" si="70">J21/J$30*100</f>
        <v>10.031330856335178</v>
      </c>
      <c r="K33" s="40">
        <f t="shared" si="70"/>
        <v>11.880821026897646</v>
      </c>
      <c r="L33" s="40">
        <f t="shared" ref="L33:M33" si="71">L21/L$30*100</f>
        <v>13.473919975846883</v>
      </c>
      <c r="M33" s="40">
        <f t="shared" si="71"/>
        <v>13.633108395528652</v>
      </c>
      <c r="N33" s="40">
        <f t="shared" ref="N33" si="72">N21/N$30*100</f>
        <v>14.421934161177685</v>
      </c>
    </row>
    <row r="34" spans="1:14" x14ac:dyDescent="0.25">
      <c r="A34" s="12"/>
      <c r="B34" s="21" t="s">
        <v>1</v>
      </c>
      <c r="C34" s="40">
        <f t="shared" ref="C34:E34" si="73">C22/C$30*100</f>
        <v>17.331963737990101</v>
      </c>
      <c r="D34" s="40">
        <f t="shared" si="73"/>
        <v>16.888231642419417</v>
      </c>
      <c r="E34" s="40">
        <f t="shared" si="73"/>
        <v>16.45460160466417</v>
      </c>
      <c r="F34" s="40">
        <f t="shared" si="63"/>
        <v>15.965647538438688</v>
      </c>
      <c r="G34" s="40">
        <f t="shared" si="63"/>
        <v>17.031874151505217</v>
      </c>
      <c r="H34" s="40">
        <f t="shared" ref="H34:I34" si="74">H22/H$30*100</f>
        <v>17.473445610567779</v>
      </c>
      <c r="I34" s="40">
        <f t="shared" si="74"/>
        <v>17.806171572149537</v>
      </c>
      <c r="J34" s="40">
        <f t="shared" ref="J34:K34" si="75">J22/J$30*100</f>
        <v>18.433331507691211</v>
      </c>
      <c r="K34" s="40">
        <f t="shared" si="75"/>
        <v>23.038607259403395</v>
      </c>
      <c r="L34" s="40">
        <f t="shared" ref="L34:M34" si="76">L22/L$30*100</f>
        <v>25.752233029337585</v>
      </c>
      <c r="M34" s="40">
        <f t="shared" si="76"/>
        <v>29.012522609684488</v>
      </c>
      <c r="N34" s="40">
        <f t="shared" ref="N34" si="77">N22/N$30*100</f>
        <v>27.28720365755256</v>
      </c>
    </row>
    <row r="35" spans="1:14" x14ac:dyDescent="0.25">
      <c r="A35" s="12"/>
      <c r="B35" s="21" t="s">
        <v>15</v>
      </c>
      <c r="C35" s="40">
        <f t="shared" ref="C35:E35" si="78">C23/C$30*100</f>
        <v>0.68346537719559552</v>
      </c>
      <c r="D35" s="40">
        <f t="shared" si="78"/>
        <v>0.61919905624198179</v>
      </c>
      <c r="E35" s="40">
        <f t="shared" si="78"/>
        <v>0.52135353519027794</v>
      </c>
      <c r="F35" s="40">
        <f t="shared" si="63"/>
        <v>0.46451174011285579</v>
      </c>
      <c r="G35" s="40">
        <f t="shared" si="63"/>
        <v>0.2472321086757526</v>
      </c>
      <c r="H35" s="40">
        <f t="shared" ref="H35:I35" si="79">H23/H$30*100</f>
        <v>0.4308888011364912</v>
      </c>
      <c r="I35" s="40">
        <f t="shared" si="79"/>
        <v>0.45099546289807962</v>
      </c>
      <c r="J35" s="40">
        <f t="shared" ref="J35:K35" si="80">J23/J$30*100</f>
        <v>0.43066296627391848</v>
      </c>
      <c r="K35" s="40">
        <f t="shared" si="80"/>
        <v>0.44569251146202055</v>
      </c>
      <c r="L35" s="40">
        <f t="shared" ref="L35:M35" si="81">L23/L$30*100</f>
        <v>0.30174455292017266</v>
      </c>
      <c r="M35" s="40">
        <f t="shared" si="81"/>
        <v>0.31863028506697022</v>
      </c>
      <c r="N35" s="40">
        <f t="shared" ref="N35" si="82">N23/N$30*100</f>
        <v>0.27520276062774796</v>
      </c>
    </row>
    <row r="36" spans="1:14" x14ac:dyDescent="0.25">
      <c r="A36" s="12"/>
      <c r="B36" s="21" t="s">
        <v>16</v>
      </c>
      <c r="C36" s="40">
        <f t="shared" ref="C36:E36" si="83">C24/C$30*100</f>
        <v>36.607049298757353</v>
      </c>
      <c r="D36" s="40">
        <f t="shared" si="83"/>
        <v>38.376086966052384</v>
      </c>
      <c r="E36" s="40">
        <f t="shared" si="83"/>
        <v>41.585843778790689</v>
      </c>
      <c r="F36" s="40">
        <f t="shared" si="63"/>
        <v>39.148034227194415</v>
      </c>
      <c r="G36" s="40">
        <f t="shared" si="63"/>
        <v>42.820870242408212</v>
      </c>
      <c r="H36" s="40">
        <f t="shared" ref="H36:I36" si="84">H24/H$30*100</f>
        <v>43.577934639377091</v>
      </c>
      <c r="I36" s="40">
        <f t="shared" si="84"/>
        <v>43.344366560373331</v>
      </c>
      <c r="J36" s="40">
        <f t="shared" ref="J36:K36" si="85">J24/J$30*100</f>
        <v>38.126265422423508</v>
      </c>
      <c r="K36" s="40">
        <f t="shared" si="85"/>
        <v>37.231063509634964</v>
      </c>
      <c r="L36" s="40">
        <f t="shared" ref="L36:M36" si="86">L24/L$30*100</f>
        <v>35.401552406142898</v>
      </c>
      <c r="M36" s="40">
        <f t="shared" si="86"/>
        <v>30.806251374656057</v>
      </c>
      <c r="N36" s="40">
        <f t="shared" ref="N36" si="87">N24/N$30*100</f>
        <v>29.201192396263348</v>
      </c>
    </row>
    <row r="37" spans="1:14" x14ac:dyDescent="0.25">
      <c r="A37" s="12"/>
      <c r="B37" s="21" t="s">
        <v>17</v>
      </c>
      <c r="C37" s="40">
        <f t="shared" ref="C37:E37" si="88">C25/C$30*100</f>
        <v>6.8719956882128699</v>
      </c>
      <c r="D37" s="40">
        <f t="shared" si="88"/>
        <v>6.7958429002931586</v>
      </c>
      <c r="E37" s="40">
        <f t="shared" si="88"/>
        <v>6.5149143947850456</v>
      </c>
      <c r="F37" s="40">
        <f t="shared" si="63"/>
        <v>6.022366049397343</v>
      </c>
      <c r="G37" s="40">
        <f t="shared" si="63"/>
        <v>7.3644695277412326</v>
      </c>
      <c r="H37" s="40">
        <f t="shared" ref="H37:I37" si="89">H25/H$30*100</f>
        <v>7.070460911304675</v>
      </c>
      <c r="I37" s="40">
        <f t="shared" si="89"/>
        <v>7.0236030941300598</v>
      </c>
      <c r="J37" s="40">
        <f t="shared" ref="J37:K37" si="90">J25/J$30*100</f>
        <v>6.2766044389171691</v>
      </c>
      <c r="K37" s="40">
        <f t="shared" si="90"/>
        <v>5.2236433473843213</v>
      </c>
      <c r="L37" s="40">
        <f t="shared" ref="L37:M37" si="91">L25/L$30*100</f>
        <v>4.9517545450292202</v>
      </c>
      <c r="M37" s="40">
        <f t="shared" si="91"/>
        <v>5.0170754957558596</v>
      </c>
      <c r="N37" s="40">
        <f t="shared" ref="N37" si="92">N25/N$30*100</f>
        <v>4.7179104485189196</v>
      </c>
    </row>
    <row r="38" spans="1:14" x14ac:dyDescent="0.25">
      <c r="A38" s="12"/>
      <c r="B38" s="21" t="s">
        <v>18</v>
      </c>
      <c r="C38" s="40">
        <f t="shared" ref="C38:E40" si="93">C26/C$30*100</f>
        <v>3.2123987613645864</v>
      </c>
      <c r="D38" s="40">
        <f t="shared" si="93"/>
        <v>3.3535915415745481</v>
      </c>
      <c r="E38" s="40">
        <f t="shared" si="93"/>
        <v>3.6540598392950216</v>
      </c>
      <c r="F38" s="40">
        <f t="shared" si="63"/>
        <v>3.0077503276471131</v>
      </c>
      <c r="G38" s="40">
        <f t="shared" si="63"/>
        <v>2.3775829185346837</v>
      </c>
      <c r="H38" s="40">
        <f t="shared" ref="H38:I38" si="94">H26/H$30*100</f>
        <v>1.9958987410950442</v>
      </c>
      <c r="I38" s="40">
        <f t="shared" si="94"/>
        <v>1.9329349740171236</v>
      </c>
      <c r="J38" s="40">
        <f t="shared" ref="J38:K38" si="95">J26/J$30*100</f>
        <v>1.2374619784139258</v>
      </c>
      <c r="K38" s="40">
        <f t="shared" si="95"/>
        <v>1.0199954548956125</v>
      </c>
      <c r="L38" s="40">
        <f t="shared" ref="L38:M38" si="96">L26/L$30*100</f>
        <v>0.84321846975398718</v>
      </c>
      <c r="M38" s="40">
        <f t="shared" si="96"/>
        <v>0.80659753225204511</v>
      </c>
      <c r="N38" s="40">
        <f t="shared" ref="N38" si="97">N26/N$30*100</f>
        <v>0.39800300906581831</v>
      </c>
    </row>
    <row r="39" spans="1:14" x14ac:dyDescent="0.25">
      <c r="A39" s="12"/>
      <c r="B39" s="21" t="s">
        <v>30</v>
      </c>
      <c r="C39" s="40">
        <f t="shared" si="93"/>
        <v>6.4910693002728355</v>
      </c>
      <c r="D39" s="40">
        <f t="shared" si="93"/>
        <v>6.2628733282222528</v>
      </c>
      <c r="E39" s="40">
        <f t="shared" si="93"/>
        <v>5.9120288796882221</v>
      </c>
      <c r="F39" s="40">
        <f t="shared" si="63"/>
        <v>6.5728059603859084</v>
      </c>
      <c r="G39" s="40">
        <f t="shared" si="63"/>
        <v>6.8759413577527919</v>
      </c>
      <c r="H39" s="40">
        <f t="shared" ref="H39:I39" si="98">H27/H$30*100</f>
        <v>7.7383305940547684</v>
      </c>
      <c r="I39" s="40">
        <f t="shared" si="98"/>
        <v>7.8298453097305556</v>
      </c>
      <c r="J39" s="40">
        <f t="shared" ref="J39:K39" si="99">J27/J$30*100</f>
        <v>11.605668379223181</v>
      </c>
      <c r="K39" s="40">
        <f t="shared" si="99"/>
        <v>11.413630192594784</v>
      </c>
      <c r="L39" s="40">
        <f t="shared" ref="L39:M39" si="100">L27/L$30*100</f>
        <v>11.063720992735677</v>
      </c>
      <c r="M39" s="40">
        <f t="shared" si="100"/>
        <v>11.360501770659765</v>
      </c>
      <c r="N39" s="40">
        <f t="shared" ref="N39" si="101">N27/N$30*100</f>
        <v>12.085505168801351</v>
      </c>
    </row>
    <row r="40" spans="1:14" x14ac:dyDescent="0.25">
      <c r="A40" s="12"/>
      <c r="B40" s="21" t="s">
        <v>31</v>
      </c>
      <c r="C40" s="40">
        <f t="shared" si="93"/>
        <v>4.2474578161102423</v>
      </c>
      <c r="D40" s="40">
        <f t="shared" si="93"/>
        <v>3.3696251890746258</v>
      </c>
      <c r="E40" s="40">
        <f t="shared" si="93"/>
        <v>3.0752756691066527</v>
      </c>
      <c r="F40" s="40">
        <f t="shared" si="63"/>
        <v>2.7891944073227566</v>
      </c>
      <c r="G40" s="40">
        <f t="shared" si="63"/>
        <v>2.7161994389104307</v>
      </c>
      <c r="H40" s="40">
        <f t="shared" ref="H40:I40" si="102">H28/H$30*100</f>
        <v>1.112196522527467</v>
      </c>
      <c r="I40" s="40">
        <f t="shared" si="102"/>
        <v>1.4985299423998546</v>
      </c>
      <c r="J40" s="40">
        <f t="shared" ref="J40:K40" si="103">J28/J$30*100</f>
        <v>1.3740881054020802</v>
      </c>
      <c r="K40" s="40">
        <f t="shared" si="103"/>
        <v>0.62432693262355865</v>
      </c>
      <c r="L40" s="40">
        <f t="shared" ref="L40:M40" si="104">L28/L$30*100</f>
        <v>0.82422059682251225</v>
      </c>
      <c r="M40" s="40">
        <f t="shared" si="104"/>
        <v>0.79799450677609762</v>
      </c>
      <c r="N40" s="40">
        <f t="shared" ref="N40" si="105">N28/N$30*100</f>
        <v>0.6504224025299632</v>
      </c>
    </row>
    <row r="41" spans="1:14" x14ac:dyDescent="0.25">
      <c r="A41" s="12"/>
      <c r="B41" s="21" t="s">
        <v>0</v>
      </c>
      <c r="C41" s="40">
        <f t="shared" ref="C41:E41" si="106">C29/C$30*100</f>
        <v>0.33765987530713193</v>
      </c>
      <c r="D41" s="40">
        <f t="shared" si="106"/>
        <v>2.5165575417222645</v>
      </c>
      <c r="E41" s="40">
        <f t="shared" si="106"/>
        <v>1.5872093048720477</v>
      </c>
      <c r="F41" s="40">
        <f t="shared" si="63"/>
        <v>1.7115446077068719</v>
      </c>
      <c r="G41" s="40">
        <f t="shared" si="63"/>
        <v>1.9749607615315818</v>
      </c>
      <c r="H41" s="40">
        <f t="shared" ref="H41:I41" si="107">H29/H$30*100</f>
        <v>1.9966708121836974</v>
      </c>
      <c r="I41" s="40">
        <f t="shared" si="107"/>
        <v>2.0048721678712438</v>
      </c>
      <c r="J41" s="40">
        <f t="shared" ref="J41:K41" si="108">J29/J$30*100</f>
        <v>1.9507447660625172</v>
      </c>
      <c r="K41" s="40">
        <f t="shared" si="108"/>
        <v>1.8948419780004173</v>
      </c>
      <c r="L41" s="40">
        <f t="shared" ref="L41:M41" si="109">L29/L$30*100</f>
        <v>1.5621718983949631</v>
      </c>
      <c r="M41" s="40">
        <f t="shared" si="109"/>
        <v>2.96909953302815</v>
      </c>
      <c r="N41" s="40">
        <f t="shared" ref="N41" si="110">N29/N$30*100</f>
        <v>4.3730152571414234</v>
      </c>
    </row>
    <row r="42" spans="1:14" x14ac:dyDescent="0.25">
      <c r="A42" s="12"/>
      <c r="B42" s="21" t="s">
        <v>8</v>
      </c>
      <c r="C42" s="40">
        <f t="shared" ref="C42:E42" si="111">C30/C$30*100</f>
        <v>100</v>
      </c>
      <c r="D42" s="40">
        <f t="shared" si="111"/>
        <v>100</v>
      </c>
      <c r="E42" s="40">
        <f t="shared" si="111"/>
        <v>100</v>
      </c>
      <c r="F42" s="40">
        <f t="shared" si="63"/>
        <v>100</v>
      </c>
      <c r="G42" s="40">
        <f t="shared" si="63"/>
        <v>100</v>
      </c>
      <c r="H42" s="40">
        <f t="shared" ref="H42:I42" si="112">H30/H$30*100</f>
        <v>100</v>
      </c>
      <c r="I42" s="40">
        <f t="shared" si="112"/>
        <v>100</v>
      </c>
      <c r="J42" s="40">
        <f t="shared" ref="J42:K42" si="113">J30/J$30*100</f>
        <v>100</v>
      </c>
      <c r="K42" s="40">
        <f t="shared" si="113"/>
        <v>100</v>
      </c>
      <c r="L42" s="40">
        <f t="shared" ref="L42:M42" si="114">L30/L$30*100</f>
        <v>100</v>
      </c>
      <c r="M42" s="40">
        <f t="shared" si="114"/>
        <v>100</v>
      </c>
      <c r="N42" s="40">
        <f t="shared" ref="N42" si="115">N30/N$30*100</f>
        <v>100</v>
      </c>
    </row>
    <row r="43" spans="1:14" x14ac:dyDescent="0.25">
      <c r="B43" s="9"/>
      <c r="C43" s="8"/>
      <c r="D43" s="8"/>
      <c r="E43" s="8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/>
  </sheetViews>
  <sheetFormatPr defaultColWidth="8.85546875" defaultRowHeight="15" x14ac:dyDescent="0.25"/>
  <cols>
    <col min="1" max="1" width="8.85546875" style="3"/>
    <col min="2" max="2" width="34.28515625" style="3" customWidth="1"/>
    <col min="3" max="5" width="7.42578125" style="3" customWidth="1"/>
    <col min="6" max="6" width="6.7109375" style="3" customWidth="1"/>
    <col min="7" max="7" width="6.42578125" style="3" customWidth="1"/>
    <col min="8" max="16384" width="8.85546875" style="3"/>
  </cols>
  <sheetData>
    <row r="1" spans="1:14" x14ac:dyDescent="0.25">
      <c r="A1" s="11" t="s">
        <v>50</v>
      </c>
      <c r="B1" s="12"/>
      <c r="C1" s="12"/>
      <c r="D1" s="12"/>
      <c r="E1" s="12"/>
    </row>
    <row r="2" spans="1:14" x14ac:dyDescent="0.25">
      <c r="A2" s="41" t="s">
        <v>37</v>
      </c>
      <c r="B2" s="12"/>
      <c r="C2" s="12"/>
      <c r="D2" s="12"/>
      <c r="E2" s="12"/>
    </row>
    <row r="3" spans="1:14" x14ac:dyDescent="0.25">
      <c r="A3" s="12" t="s">
        <v>20</v>
      </c>
      <c r="B3" s="12"/>
      <c r="C3" s="12"/>
      <c r="D3" s="12"/>
      <c r="E3" s="12"/>
    </row>
    <row r="4" spans="1:14" x14ac:dyDescent="0.25">
      <c r="A4" s="12"/>
      <c r="B4" s="23"/>
      <c r="C4" s="12"/>
      <c r="D4" s="12"/>
      <c r="E4" s="12"/>
    </row>
    <row r="5" spans="1:14" x14ac:dyDescent="0.25">
      <c r="A5" s="12"/>
      <c r="B5" s="17"/>
      <c r="C5" s="14">
        <v>2023</v>
      </c>
      <c r="D5" s="14"/>
      <c r="E5" s="14"/>
      <c r="F5" s="14"/>
      <c r="G5" s="14">
        <v>2024</v>
      </c>
      <c r="H5" s="14"/>
      <c r="I5" s="14"/>
      <c r="J5" s="14"/>
      <c r="K5" s="14">
        <v>2025</v>
      </c>
      <c r="L5" s="14"/>
      <c r="M5" s="14"/>
      <c r="N5" s="14"/>
    </row>
    <row r="6" spans="1:14" x14ac:dyDescent="0.25">
      <c r="A6" s="12"/>
      <c r="B6" s="38" t="s">
        <v>13</v>
      </c>
      <c r="C6" s="15" t="s">
        <v>40</v>
      </c>
      <c r="D6" s="15" t="s">
        <v>41</v>
      </c>
      <c r="E6" s="15" t="s">
        <v>42</v>
      </c>
      <c r="F6" s="15" t="s">
        <v>39</v>
      </c>
      <c r="G6" s="15" t="s">
        <v>40</v>
      </c>
      <c r="H6" s="15" t="s">
        <v>41</v>
      </c>
      <c r="I6" s="15" t="s">
        <v>42</v>
      </c>
      <c r="J6" s="15" t="s">
        <v>39</v>
      </c>
      <c r="K6" s="15" t="s">
        <v>40</v>
      </c>
      <c r="L6" s="15" t="s">
        <v>41</v>
      </c>
      <c r="M6" s="15" t="s">
        <v>42</v>
      </c>
      <c r="N6" s="15" t="s">
        <v>39</v>
      </c>
    </row>
    <row r="7" spans="1:14" x14ac:dyDescent="0.25">
      <c r="A7" s="12"/>
      <c r="B7" s="20" t="s">
        <v>4</v>
      </c>
      <c r="C7" s="28">
        <v>2.4630977392720101</v>
      </c>
      <c r="D7" s="28">
        <v>1.969641036930005</v>
      </c>
      <c r="E7" s="28">
        <v>2.0968782766599956</v>
      </c>
      <c r="F7" s="28">
        <v>3.0784031925749962</v>
      </c>
      <c r="G7" s="28">
        <v>1.7355678961200025</v>
      </c>
      <c r="H7" s="28">
        <v>1.9200684190799999</v>
      </c>
      <c r="I7" s="28">
        <v>2.0296704876700025</v>
      </c>
      <c r="J7" s="28">
        <v>2.0800482892899987</v>
      </c>
      <c r="K7" s="28">
        <v>1.2455868295200017</v>
      </c>
      <c r="L7" s="28">
        <v>1.2903848672100005</v>
      </c>
      <c r="M7" s="28">
        <v>1.2436850483099975</v>
      </c>
      <c r="N7" s="28">
        <v>1.2307476121099992</v>
      </c>
    </row>
    <row r="8" spans="1:14" x14ac:dyDescent="0.25">
      <c r="A8" s="12"/>
      <c r="B8" s="17" t="s">
        <v>19</v>
      </c>
      <c r="C8" s="28">
        <v>5.1706134161800001</v>
      </c>
      <c r="D8" s="28">
        <v>4.8058857486800042</v>
      </c>
      <c r="E8" s="28">
        <v>3.8637353575599995</v>
      </c>
      <c r="F8" s="28">
        <v>4.4894559583800007</v>
      </c>
      <c r="G8" s="28">
        <v>4.9597994600900002</v>
      </c>
      <c r="H8" s="28">
        <v>5.2580329431299999</v>
      </c>
      <c r="I8" s="28">
        <v>5.1565529398500107</v>
      </c>
      <c r="J8" s="28">
        <v>7.6957462519399957</v>
      </c>
      <c r="K8" s="28">
        <v>7.5789340347300129</v>
      </c>
      <c r="L8" s="28">
        <v>8.3448044619600026</v>
      </c>
      <c r="M8" s="28">
        <v>9.8763363741099859</v>
      </c>
      <c r="N8" s="28">
        <v>11.196877124479995</v>
      </c>
    </row>
    <row r="9" spans="1:14" x14ac:dyDescent="0.25">
      <c r="A9" s="12"/>
      <c r="B9" s="17" t="s">
        <v>1</v>
      </c>
      <c r="C9" s="28">
        <v>9.6316082893800008</v>
      </c>
      <c r="D9" s="28">
        <v>9.3173384357315694</v>
      </c>
      <c r="E9" s="28">
        <v>6.0775238659300026</v>
      </c>
      <c r="F9" s="28">
        <v>4.04775973898</v>
      </c>
      <c r="G9" s="28">
        <v>2.6635446531499998</v>
      </c>
      <c r="H9" s="28">
        <v>2.2591706870700001</v>
      </c>
      <c r="I9" s="28">
        <v>5.4869310545400127</v>
      </c>
      <c r="J9" s="28">
        <v>6.4846634762700042</v>
      </c>
      <c r="K9" s="28">
        <v>7.1399104686599912</v>
      </c>
      <c r="L9" s="28">
        <v>8.6548100608200134</v>
      </c>
      <c r="M9" s="28">
        <v>9.43185010103001</v>
      </c>
      <c r="N9" s="28">
        <v>10.628416338700005</v>
      </c>
    </row>
    <row r="10" spans="1:14" x14ac:dyDescent="0.25">
      <c r="A10" s="12"/>
      <c r="B10" s="17" t="s">
        <v>2</v>
      </c>
      <c r="C10" s="28">
        <v>4.7166649380000002E-2</v>
      </c>
      <c r="D10" s="28">
        <v>7.6381126559999998E-2</v>
      </c>
      <c r="E10" s="28">
        <v>0.16141645212</v>
      </c>
      <c r="F10" s="28">
        <v>6.9098593700000002E-2</v>
      </c>
      <c r="G10" s="28">
        <v>5.0647298350000002E-2</v>
      </c>
      <c r="H10" s="28">
        <v>4.9338196340000001E-2</v>
      </c>
      <c r="I10" s="28">
        <v>7.4537833270000006E-2</v>
      </c>
      <c r="J10" s="28">
        <v>0.11591108793</v>
      </c>
      <c r="K10" s="28">
        <v>0.10011543417999999</v>
      </c>
      <c r="L10" s="28">
        <v>9.4723814999999989E-2</v>
      </c>
      <c r="M10" s="28">
        <v>0.15481978020000003</v>
      </c>
      <c r="N10" s="28">
        <v>0.14639034286999994</v>
      </c>
    </row>
    <row r="11" spans="1:14" x14ac:dyDescent="0.25">
      <c r="A11" s="12"/>
      <c r="B11" s="17" t="s">
        <v>12</v>
      </c>
      <c r="C11" s="28">
        <v>0.69902783142000002</v>
      </c>
      <c r="D11" s="28">
        <v>0.79631707995999967</v>
      </c>
      <c r="E11" s="28">
        <v>0.8036859389500004</v>
      </c>
      <c r="F11" s="28">
        <v>0.77334727637999989</v>
      </c>
      <c r="G11" s="28">
        <v>0.72777649169999992</v>
      </c>
      <c r="H11" s="28">
        <v>0.66122499535000001</v>
      </c>
      <c r="I11" s="28">
        <v>2.5977813182800022</v>
      </c>
      <c r="J11" s="28">
        <v>2.6039474782299981</v>
      </c>
      <c r="K11" s="28">
        <v>2.5712207055500005</v>
      </c>
      <c r="L11" s="28">
        <v>2.4571321328900018</v>
      </c>
      <c r="M11" s="28">
        <v>2.2012625164200039</v>
      </c>
      <c r="N11" s="28">
        <v>2.309986256289998</v>
      </c>
    </row>
    <row r="12" spans="1:14" x14ac:dyDescent="0.25">
      <c r="A12" s="12"/>
      <c r="B12" s="17" t="s">
        <v>11</v>
      </c>
      <c r="C12" s="28">
        <v>6.6694313439999986E-2</v>
      </c>
      <c r="D12" s="28">
        <v>8.0693012440000017E-2</v>
      </c>
      <c r="E12" s="28">
        <v>9.2946584160000012E-2</v>
      </c>
      <c r="F12" s="28">
        <v>9.6440661599999991E-2</v>
      </c>
      <c r="G12" s="28">
        <v>0.10040634867000001</v>
      </c>
      <c r="H12" s="28">
        <v>8.7145284840000004E-2</v>
      </c>
      <c r="I12" s="28">
        <v>0.16048939870999993</v>
      </c>
      <c r="J12" s="28">
        <v>0.18317189179000004</v>
      </c>
      <c r="K12" s="28">
        <v>0.19768453404</v>
      </c>
      <c r="L12" s="28">
        <v>0.19060261991999999</v>
      </c>
      <c r="M12" s="28">
        <v>0.14533907344000005</v>
      </c>
      <c r="N12" s="28">
        <v>0.16331127642999993</v>
      </c>
    </row>
    <row r="13" spans="1:14" x14ac:dyDescent="0.25">
      <c r="A13" s="12"/>
      <c r="B13" s="17" t="s">
        <v>3</v>
      </c>
      <c r="C13" s="28">
        <v>1.9317964779999999E-2</v>
      </c>
      <c r="D13" s="28">
        <v>0.14391637067000004</v>
      </c>
      <c r="E13" s="28">
        <v>0.16389900731000001</v>
      </c>
      <c r="F13" s="28">
        <v>0.19736857570999997</v>
      </c>
      <c r="G13" s="28">
        <v>0.22604179073999997</v>
      </c>
      <c r="H13" s="28">
        <v>0.20568471423000001</v>
      </c>
      <c r="I13" s="28">
        <v>0.3728302957000002</v>
      </c>
      <c r="J13" s="28">
        <v>0.47323843875000016</v>
      </c>
      <c r="K13" s="28">
        <v>0.56848276065000025</v>
      </c>
      <c r="L13" s="28">
        <v>0.63186424952000031</v>
      </c>
      <c r="M13" s="28">
        <v>0.67476347055999986</v>
      </c>
      <c r="N13" s="28">
        <v>1.189575604820001</v>
      </c>
    </row>
    <row r="14" spans="1:14" x14ac:dyDescent="0.25">
      <c r="A14" s="12"/>
      <c r="B14" s="17" t="s">
        <v>18</v>
      </c>
      <c r="C14" s="28">
        <v>6.8121392400000008E-3</v>
      </c>
      <c r="D14" s="28">
        <v>3.6750963170000005E-2</v>
      </c>
      <c r="E14" s="28">
        <v>3.256913183E-2</v>
      </c>
      <c r="F14" s="28">
        <v>4.4383664170000017E-2</v>
      </c>
      <c r="G14" s="28">
        <v>3.5438915110000004E-2</v>
      </c>
      <c r="H14" s="28">
        <v>3.9506388000000003E-2</v>
      </c>
      <c r="I14" s="28">
        <v>0.13872066316999998</v>
      </c>
      <c r="J14" s="28">
        <v>0.23761292226999997</v>
      </c>
      <c r="K14" s="28">
        <v>0.14975422767999996</v>
      </c>
      <c r="L14" s="28">
        <v>0.19496870233999999</v>
      </c>
      <c r="M14" s="28">
        <v>0.17707691858000002</v>
      </c>
      <c r="N14" s="28">
        <v>1.0746684910000002E-2</v>
      </c>
    </row>
    <row r="15" spans="1:14" x14ac:dyDescent="0.25">
      <c r="A15" s="12"/>
      <c r="B15" s="17" t="s">
        <v>10</v>
      </c>
      <c r="C15" s="28">
        <v>59.34342334590999</v>
      </c>
      <c r="D15" s="28">
        <v>66.556302929200015</v>
      </c>
      <c r="E15" s="28">
        <v>65.546399698359977</v>
      </c>
      <c r="F15" s="28">
        <v>59.536077341120013</v>
      </c>
      <c r="G15" s="28">
        <v>55.84093141932</v>
      </c>
      <c r="H15" s="28">
        <v>52.037336135890001</v>
      </c>
      <c r="I15" s="28">
        <v>41.717200648369989</v>
      </c>
      <c r="J15" s="28">
        <v>35.636157381610005</v>
      </c>
      <c r="K15" s="28">
        <v>30.475846616430015</v>
      </c>
      <c r="L15" s="28">
        <v>29.636795681869998</v>
      </c>
      <c r="M15" s="28">
        <v>28.822649701399982</v>
      </c>
      <c r="N15" s="28">
        <v>29.734112901930061</v>
      </c>
    </row>
    <row r="16" spans="1:14" x14ac:dyDescent="0.25">
      <c r="A16" s="12"/>
      <c r="B16" s="20" t="s">
        <v>9</v>
      </c>
      <c r="C16" s="28">
        <v>4.9893555550500004</v>
      </c>
      <c r="D16" s="28">
        <v>0.20155485398999995</v>
      </c>
      <c r="E16" s="28">
        <v>0.2221044094000002</v>
      </c>
      <c r="F16" s="28">
        <v>0.22551994813999998</v>
      </c>
      <c r="G16" s="28">
        <v>0.24052471013000004</v>
      </c>
      <c r="H16" s="28">
        <v>0.22818870662999999</v>
      </c>
      <c r="I16" s="28">
        <v>0.25460018864000011</v>
      </c>
      <c r="J16" s="28">
        <v>0.28851007721999999</v>
      </c>
      <c r="K16" s="28">
        <v>0.2322425720499999</v>
      </c>
      <c r="L16" s="28">
        <v>0.23679147273000009</v>
      </c>
      <c r="M16" s="28">
        <v>0.26446618540999989</v>
      </c>
      <c r="N16" s="28">
        <v>0.25490234430000019</v>
      </c>
    </row>
    <row r="17" spans="1:14" x14ac:dyDescent="0.25">
      <c r="A17" s="12"/>
      <c r="B17" s="20" t="s">
        <v>24</v>
      </c>
      <c r="C17" s="28">
        <v>1.9584150222099999</v>
      </c>
      <c r="D17" s="28">
        <v>1.613940597769941</v>
      </c>
      <c r="E17" s="28">
        <v>0.42629530856991948</v>
      </c>
      <c r="F17" s="28">
        <v>-0.10360017706982505</v>
      </c>
      <c r="G17" s="28">
        <v>-7.8641757330017645E-2</v>
      </c>
      <c r="H17" s="28">
        <v>-0.16080554355000001</v>
      </c>
      <c r="I17" s="28">
        <v>-1.680462194800145</v>
      </c>
      <c r="J17" s="28">
        <v>-4.756682424670001</v>
      </c>
      <c r="K17" s="28">
        <v>-1.1227618038000173</v>
      </c>
      <c r="L17" s="28">
        <v>-4.2090024874900154</v>
      </c>
      <c r="M17" s="28">
        <v>-4.1696791844299756</v>
      </c>
      <c r="N17" s="28">
        <v>-4.6878771692400552</v>
      </c>
    </row>
    <row r="18" spans="1:14" x14ac:dyDescent="0.25">
      <c r="A18" s="12"/>
      <c r="B18" s="21" t="s">
        <v>8</v>
      </c>
      <c r="C18" s="22">
        <f t="shared" ref="C18:E18" si="0">SUM(C7:C17)</f>
        <v>84.395532266261995</v>
      </c>
      <c r="D18" s="22">
        <f t="shared" si="0"/>
        <v>85.598722155101541</v>
      </c>
      <c r="E18" s="22">
        <f t="shared" si="0"/>
        <v>79.487454030849889</v>
      </c>
      <c r="F18" s="22">
        <f t="shared" ref="F18:G18" si="1">SUM(F7:F17)</f>
        <v>72.454254773685193</v>
      </c>
      <c r="G18" s="22">
        <f t="shared" si="1"/>
        <v>66.502037226049993</v>
      </c>
      <c r="H18" s="22">
        <f t="shared" ref="H18:I18" si="2">SUM(H7:H17)</f>
        <v>62.584890927010001</v>
      </c>
      <c r="I18" s="22">
        <f t="shared" si="2"/>
        <v>56.308852633399873</v>
      </c>
      <c r="J18" s="22">
        <f t="shared" ref="J18:L18" si="3">SUM(J7:J17)</f>
        <v>51.042324870630004</v>
      </c>
      <c r="K18" s="22">
        <f t="shared" si="3"/>
        <v>49.137016379690003</v>
      </c>
      <c r="L18" s="22">
        <f t="shared" si="3"/>
        <v>47.523875576769996</v>
      </c>
      <c r="M18" s="22">
        <f t="shared" ref="M18:N18" si="4">SUM(M7:M17)</f>
        <v>48.822569985030007</v>
      </c>
      <c r="N18" s="22">
        <f t="shared" si="4"/>
        <v>52.177189317600003</v>
      </c>
    </row>
    <row r="19" spans="1:14" x14ac:dyDescent="0.25">
      <c r="A19" s="12"/>
      <c r="B19" s="39" t="s">
        <v>13</v>
      </c>
      <c r="C19" s="12"/>
      <c r="D19" s="12"/>
      <c r="E19" s="12"/>
      <c r="F19" s="12"/>
    </row>
    <row r="20" spans="1:14" x14ac:dyDescent="0.25">
      <c r="A20" s="12"/>
      <c r="B20" s="21" t="s">
        <v>4</v>
      </c>
      <c r="C20" s="24">
        <f t="shared" ref="C20:E23" si="5">C7</f>
        <v>2.4630977392720101</v>
      </c>
      <c r="D20" s="24">
        <f t="shared" si="5"/>
        <v>1.969641036930005</v>
      </c>
      <c r="E20" s="24">
        <f t="shared" si="5"/>
        <v>2.0968782766599956</v>
      </c>
      <c r="F20" s="24">
        <f t="shared" ref="F20:G20" si="6">F7</f>
        <v>3.0784031925749962</v>
      </c>
      <c r="G20" s="24">
        <f t="shared" si="6"/>
        <v>1.7355678961200025</v>
      </c>
      <c r="H20" s="24">
        <f t="shared" ref="H20:I20" si="7">H7</f>
        <v>1.9200684190799999</v>
      </c>
      <c r="I20" s="24">
        <f t="shared" si="7"/>
        <v>2.0296704876700025</v>
      </c>
      <c r="J20" s="24">
        <f t="shared" ref="J20:K20" si="8">J7</f>
        <v>2.0800482892899987</v>
      </c>
      <c r="K20" s="24">
        <f t="shared" si="8"/>
        <v>1.2455868295200017</v>
      </c>
      <c r="L20" s="24">
        <f t="shared" ref="L20:M20" si="9">L7</f>
        <v>1.2903848672100005</v>
      </c>
      <c r="M20" s="24">
        <f t="shared" si="9"/>
        <v>1.2436850483099975</v>
      </c>
      <c r="N20" s="24">
        <f t="shared" ref="N20" si="10">N7</f>
        <v>1.2307476121099992</v>
      </c>
    </row>
    <row r="21" spans="1:14" x14ac:dyDescent="0.25">
      <c r="A21" s="12"/>
      <c r="B21" s="21" t="s">
        <v>19</v>
      </c>
      <c r="C21" s="24">
        <f t="shared" si="5"/>
        <v>5.1706134161800001</v>
      </c>
      <c r="D21" s="24">
        <f t="shared" si="5"/>
        <v>4.8058857486800042</v>
      </c>
      <c r="E21" s="24">
        <f t="shared" si="5"/>
        <v>3.8637353575599995</v>
      </c>
      <c r="F21" s="24">
        <f t="shared" ref="F21:G21" si="11">F8</f>
        <v>4.4894559583800007</v>
      </c>
      <c r="G21" s="24">
        <f t="shared" si="11"/>
        <v>4.9597994600900002</v>
      </c>
      <c r="H21" s="24">
        <f t="shared" ref="H21:I21" si="12">H8</f>
        <v>5.2580329431299999</v>
      </c>
      <c r="I21" s="24">
        <f t="shared" si="12"/>
        <v>5.1565529398500107</v>
      </c>
      <c r="J21" s="24">
        <f t="shared" ref="J21:K21" si="13">J8</f>
        <v>7.6957462519399957</v>
      </c>
      <c r="K21" s="24">
        <f t="shared" si="13"/>
        <v>7.5789340347300129</v>
      </c>
      <c r="L21" s="24">
        <f t="shared" ref="L21:M21" si="14">L8</f>
        <v>8.3448044619600026</v>
      </c>
      <c r="M21" s="24">
        <f t="shared" si="14"/>
        <v>9.8763363741099859</v>
      </c>
      <c r="N21" s="24">
        <f t="shared" ref="N21" si="15">N8</f>
        <v>11.196877124479995</v>
      </c>
    </row>
    <row r="22" spans="1:14" x14ac:dyDescent="0.25">
      <c r="A22" s="12"/>
      <c r="B22" s="21" t="s">
        <v>1</v>
      </c>
      <c r="C22" s="24">
        <f t="shared" si="5"/>
        <v>9.6316082893800008</v>
      </c>
      <c r="D22" s="24">
        <f t="shared" si="5"/>
        <v>9.3173384357315694</v>
      </c>
      <c r="E22" s="24">
        <f t="shared" si="5"/>
        <v>6.0775238659300026</v>
      </c>
      <c r="F22" s="24">
        <f t="shared" ref="F22:G22" si="16">F9</f>
        <v>4.04775973898</v>
      </c>
      <c r="G22" s="24">
        <f t="shared" si="16"/>
        <v>2.6635446531499998</v>
      </c>
      <c r="H22" s="24">
        <f t="shared" ref="H22:I22" si="17">H9</f>
        <v>2.2591706870700001</v>
      </c>
      <c r="I22" s="24">
        <f t="shared" si="17"/>
        <v>5.4869310545400127</v>
      </c>
      <c r="J22" s="24">
        <f t="shared" ref="J22:K22" si="18">J9</f>
        <v>6.4846634762700042</v>
      </c>
      <c r="K22" s="24">
        <f t="shared" si="18"/>
        <v>7.1399104686599912</v>
      </c>
      <c r="L22" s="24">
        <f t="shared" ref="L22:M22" si="19">L9</f>
        <v>8.6548100608200134</v>
      </c>
      <c r="M22" s="24">
        <f t="shared" si="19"/>
        <v>9.43185010103001</v>
      </c>
      <c r="N22" s="24">
        <f t="shared" ref="N22" si="20">N9</f>
        <v>10.628416338700005</v>
      </c>
    </row>
    <row r="23" spans="1:14" x14ac:dyDescent="0.25">
      <c r="A23" s="12"/>
      <c r="B23" s="21" t="s">
        <v>15</v>
      </c>
      <c r="C23" s="24">
        <f t="shared" si="5"/>
        <v>4.7166649380000002E-2</v>
      </c>
      <c r="D23" s="24">
        <f t="shared" si="5"/>
        <v>7.6381126559999998E-2</v>
      </c>
      <c r="E23" s="24">
        <f t="shared" si="5"/>
        <v>0.16141645212</v>
      </c>
      <c r="F23" s="24">
        <f t="shared" ref="F23:G23" si="21">F10</f>
        <v>6.9098593700000002E-2</v>
      </c>
      <c r="G23" s="24">
        <f t="shared" si="21"/>
        <v>5.0647298350000002E-2</v>
      </c>
      <c r="H23" s="24">
        <f t="shared" ref="H23:I23" si="22">H10</f>
        <v>4.9338196340000001E-2</v>
      </c>
      <c r="I23" s="24">
        <f t="shared" si="22"/>
        <v>7.4537833270000006E-2</v>
      </c>
      <c r="J23" s="24">
        <f t="shared" ref="J23:K23" si="23">J10</f>
        <v>0.11591108793</v>
      </c>
      <c r="K23" s="24">
        <f t="shared" si="23"/>
        <v>0.10011543417999999</v>
      </c>
      <c r="L23" s="24">
        <f t="shared" ref="L23:M23" si="24">L10</f>
        <v>9.4723814999999989E-2</v>
      </c>
      <c r="M23" s="24">
        <f t="shared" si="24"/>
        <v>0.15481978020000003</v>
      </c>
      <c r="N23" s="24">
        <f t="shared" ref="N23" si="25">N10</f>
        <v>0.14639034286999994</v>
      </c>
    </row>
    <row r="24" spans="1:14" x14ac:dyDescent="0.25">
      <c r="A24" s="12"/>
      <c r="B24" s="21" t="s">
        <v>16</v>
      </c>
      <c r="C24" s="24">
        <f t="shared" ref="C24:E24" si="26">C11+C12</f>
        <v>0.76572214486000001</v>
      </c>
      <c r="D24" s="24">
        <f t="shared" si="26"/>
        <v>0.87701009239999972</v>
      </c>
      <c r="E24" s="24">
        <f t="shared" si="26"/>
        <v>0.89663252311000041</v>
      </c>
      <c r="F24" s="24">
        <f t="shared" ref="F24:G24" si="27">F11+F12</f>
        <v>0.86978793797999987</v>
      </c>
      <c r="G24" s="24">
        <f t="shared" si="27"/>
        <v>0.8281828403699999</v>
      </c>
      <c r="H24" s="24">
        <f t="shared" ref="H24:I24" si="28">H11+H12</f>
        <v>0.74837028019000007</v>
      </c>
      <c r="I24" s="24">
        <f t="shared" si="28"/>
        <v>2.758270716990002</v>
      </c>
      <c r="J24" s="24">
        <f t="shared" ref="J24:K24" si="29">J11+J12</f>
        <v>2.7871193700199983</v>
      </c>
      <c r="K24" s="24">
        <f t="shared" si="29"/>
        <v>2.7689052395900005</v>
      </c>
      <c r="L24" s="24">
        <f t="shared" ref="L24:M24" si="30">L11+L12</f>
        <v>2.6477347528100017</v>
      </c>
      <c r="M24" s="24">
        <f t="shared" si="30"/>
        <v>2.3466015898600041</v>
      </c>
      <c r="N24" s="24">
        <f t="shared" ref="N24" si="31">N11+N12</f>
        <v>2.473297532719998</v>
      </c>
    </row>
    <row r="25" spans="1:14" x14ac:dyDescent="0.25">
      <c r="A25" s="12"/>
      <c r="B25" s="21" t="s">
        <v>17</v>
      </c>
      <c r="C25" s="24">
        <f t="shared" ref="C25:E28" si="32">C13</f>
        <v>1.9317964779999999E-2</v>
      </c>
      <c r="D25" s="24">
        <f t="shared" si="32"/>
        <v>0.14391637067000004</v>
      </c>
      <c r="E25" s="24">
        <f t="shared" si="32"/>
        <v>0.16389900731000001</v>
      </c>
      <c r="F25" s="24">
        <f t="shared" ref="F25:G25" si="33">F13</f>
        <v>0.19736857570999997</v>
      </c>
      <c r="G25" s="24">
        <f t="shared" si="33"/>
        <v>0.22604179073999997</v>
      </c>
      <c r="H25" s="24">
        <f t="shared" ref="H25:I25" si="34">H13</f>
        <v>0.20568471423000001</v>
      </c>
      <c r="I25" s="24">
        <f t="shared" si="34"/>
        <v>0.3728302957000002</v>
      </c>
      <c r="J25" s="24">
        <f t="shared" ref="J25:K25" si="35">J13</f>
        <v>0.47323843875000016</v>
      </c>
      <c r="K25" s="24">
        <f t="shared" si="35"/>
        <v>0.56848276065000025</v>
      </c>
      <c r="L25" s="24">
        <f t="shared" ref="L25:M25" si="36">L13</f>
        <v>0.63186424952000031</v>
      </c>
      <c r="M25" s="24">
        <f t="shared" si="36"/>
        <v>0.67476347055999986</v>
      </c>
      <c r="N25" s="24">
        <f t="shared" ref="N25" si="37">N13</f>
        <v>1.189575604820001</v>
      </c>
    </row>
    <row r="26" spans="1:14" x14ac:dyDescent="0.25">
      <c r="A26" s="12"/>
      <c r="B26" s="21" t="s">
        <v>18</v>
      </c>
      <c r="C26" s="24">
        <f t="shared" si="32"/>
        <v>6.8121392400000008E-3</v>
      </c>
      <c r="D26" s="24">
        <f t="shared" si="32"/>
        <v>3.6750963170000005E-2</v>
      </c>
      <c r="E26" s="24">
        <f t="shared" si="32"/>
        <v>3.256913183E-2</v>
      </c>
      <c r="F26" s="24">
        <f t="shared" ref="F26:G26" si="38">F14</f>
        <v>4.4383664170000017E-2</v>
      </c>
      <c r="G26" s="24">
        <f t="shared" si="38"/>
        <v>3.5438915110000004E-2</v>
      </c>
      <c r="H26" s="24">
        <f t="shared" ref="H26:I26" si="39">H14</f>
        <v>3.9506388000000003E-2</v>
      </c>
      <c r="I26" s="24">
        <f t="shared" si="39"/>
        <v>0.13872066316999998</v>
      </c>
      <c r="J26" s="24">
        <f t="shared" ref="J26:K26" si="40">J14</f>
        <v>0.23761292226999997</v>
      </c>
      <c r="K26" s="24">
        <f t="shared" si="40"/>
        <v>0.14975422767999996</v>
      </c>
      <c r="L26" s="24">
        <f t="shared" ref="L26:M26" si="41">L14</f>
        <v>0.19496870233999999</v>
      </c>
      <c r="M26" s="24">
        <f t="shared" si="41"/>
        <v>0.17707691858000002</v>
      </c>
      <c r="N26" s="24">
        <f t="shared" ref="N26" si="42">N14</f>
        <v>1.0746684910000002E-2</v>
      </c>
    </row>
    <row r="27" spans="1:14" x14ac:dyDescent="0.25">
      <c r="A27" s="12"/>
      <c r="B27" s="21" t="s">
        <v>30</v>
      </c>
      <c r="C27" s="24">
        <f t="shared" si="32"/>
        <v>59.34342334590999</v>
      </c>
      <c r="D27" s="24">
        <f t="shared" si="32"/>
        <v>66.556302929200015</v>
      </c>
      <c r="E27" s="24">
        <f t="shared" si="32"/>
        <v>65.546399698359977</v>
      </c>
      <c r="F27" s="24">
        <f t="shared" ref="F27:G27" si="43">F15</f>
        <v>59.536077341120013</v>
      </c>
      <c r="G27" s="24">
        <f t="shared" si="43"/>
        <v>55.84093141932</v>
      </c>
      <c r="H27" s="24">
        <f t="shared" ref="H27:I27" si="44">H15</f>
        <v>52.037336135890001</v>
      </c>
      <c r="I27" s="24">
        <f t="shared" si="44"/>
        <v>41.717200648369989</v>
      </c>
      <c r="J27" s="24">
        <f t="shared" ref="J27:K27" si="45">J15</f>
        <v>35.636157381610005</v>
      </c>
      <c r="K27" s="24">
        <f t="shared" si="45"/>
        <v>30.475846616430015</v>
      </c>
      <c r="L27" s="24">
        <f t="shared" ref="L27:M27" si="46">L15</f>
        <v>29.636795681869998</v>
      </c>
      <c r="M27" s="24">
        <f t="shared" si="46"/>
        <v>28.822649701399982</v>
      </c>
      <c r="N27" s="24">
        <f t="shared" ref="N27" si="47">N15</f>
        <v>29.734112901930061</v>
      </c>
    </row>
    <row r="28" spans="1:14" x14ac:dyDescent="0.25">
      <c r="A28" s="12"/>
      <c r="B28" s="21" t="s">
        <v>31</v>
      </c>
      <c r="C28" s="24">
        <f t="shared" si="32"/>
        <v>4.9893555550500004</v>
      </c>
      <c r="D28" s="24">
        <f t="shared" si="32"/>
        <v>0.20155485398999995</v>
      </c>
      <c r="E28" s="24">
        <f t="shared" si="32"/>
        <v>0.2221044094000002</v>
      </c>
      <c r="F28" s="24">
        <f t="shared" ref="F28:G28" si="48">F16</f>
        <v>0.22551994813999998</v>
      </c>
      <c r="G28" s="24">
        <f t="shared" si="48"/>
        <v>0.24052471013000004</v>
      </c>
      <c r="H28" s="24">
        <f t="shared" ref="H28:I28" si="49">H16</f>
        <v>0.22818870662999999</v>
      </c>
      <c r="I28" s="24">
        <f t="shared" si="49"/>
        <v>0.25460018864000011</v>
      </c>
      <c r="J28" s="24">
        <f t="shared" ref="J28:K28" si="50">J16</f>
        <v>0.28851007721999999</v>
      </c>
      <c r="K28" s="24">
        <f t="shared" si="50"/>
        <v>0.2322425720499999</v>
      </c>
      <c r="L28" s="24">
        <f t="shared" ref="L28:M28" si="51">L16</f>
        <v>0.23679147273000009</v>
      </c>
      <c r="M28" s="24">
        <f t="shared" si="51"/>
        <v>0.26446618540999989</v>
      </c>
      <c r="N28" s="24">
        <f t="shared" ref="N28" si="52">N16</f>
        <v>0.25490234430000019</v>
      </c>
    </row>
    <row r="29" spans="1:14" x14ac:dyDescent="0.25">
      <c r="A29" s="12"/>
      <c r="B29" s="21" t="s">
        <v>0</v>
      </c>
      <c r="C29" s="24">
        <f t="shared" ref="C29:E29" si="53">C17</f>
        <v>1.9584150222099999</v>
      </c>
      <c r="D29" s="24">
        <f t="shared" si="53"/>
        <v>1.613940597769941</v>
      </c>
      <c r="E29" s="24">
        <f t="shared" si="53"/>
        <v>0.42629530856991948</v>
      </c>
      <c r="F29" s="24">
        <f t="shared" ref="F29:G29" si="54">F17</f>
        <v>-0.10360017706982505</v>
      </c>
      <c r="G29" s="24">
        <f t="shared" si="54"/>
        <v>-7.8641757330017645E-2</v>
      </c>
      <c r="H29" s="24">
        <f t="shared" ref="H29:I29" si="55">H17</f>
        <v>-0.16080554355000001</v>
      </c>
      <c r="I29" s="24">
        <f t="shared" si="55"/>
        <v>-1.680462194800145</v>
      </c>
      <c r="J29" s="24">
        <f t="shared" ref="J29:K29" si="56">J17</f>
        <v>-4.756682424670001</v>
      </c>
      <c r="K29" s="24">
        <f t="shared" si="56"/>
        <v>-1.1227618038000173</v>
      </c>
      <c r="L29" s="24">
        <f t="shared" ref="L29:M29" si="57">L17</f>
        <v>-4.2090024874900154</v>
      </c>
      <c r="M29" s="24">
        <f t="shared" si="57"/>
        <v>-4.1696791844299756</v>
      </c>
      <c r="N29" s="24">
        <f t="shared" ref="N29" si="58">N17</f>
        <v>-4.6878771692400552</v>
      </c>
    </row>
    <row r="30" spans="1:14" x14ac:dyDescent="0.25">
      <c r="A30" s="12"/>
      <c r="B30" s="21" t="s">
        <v>8</v>
      </c>
      <c r="C30" s="24">
        <f t="shared" ref="C30:E30" si="59">SUM(C20:C29)</f>
        <v>84.395532266261995</v>
      </c>
      <c r="D30" s="24">
        <f t="shared" si="59"/>
        <v>85.598722155101541</v>
      </c>
      <c r="E30" s="24">
        <f t="shared" si="59"/>
        <v>79.487454030849889</v>
      </c>
      <c r="F30" s="24">
        <f t="shared" ref="F30:G30" si="60">SUM(F20:F29)</f>
        <v>72.454254773685193</v>
      </c>
      <c r="G30" s="24">
        <f t="shared" si="60"/>
        <v>66.502037226049993</v>
      </c>
      <c r="H30" s="24">
        <f t="shared" ref="H30:I30" si="61">SUM(H20:H29)</f>
        <v>62.584890927010001</v>
      </c>
      <c r="I30" s="24">
        <f t="shared" si="61"/>
        <v>56.308852633399873</v>
      </c>
      <c r="J30" s="24">
        <f t="shared" ref="J30:K30" si="62">SUM(J20:J29)</f>
        <v>51.042324870630004</v>
      </c>
      <c r="K30" s="24">
        <f t="shared" si="62"/>
        <v>49.137016379690003</v>
      </c>
      <c r="L30" s="24">
        <f t="shared" ref="L30:M30" si="63">SUM(L20:L29)</f>
        <v>47.523875576769996</v>
      </c>
      <c r="M30" s="24">
        <f t="shared" si="63"/>
        <v>48.822569985030007</v>
      </c>
      <c r="N30" s="24">
        <f t="shared" ref="N30" si="64">SUM(N20:N29)</f>
        <v>52.177189317600003</v>
      </c>
    </row>
    <row r="31" spans="1:14" x14ac:dyDescent="0.25">
      <c r="A31" s="12"/>
      <c r="B31" s="39" t="s">
        <v>14</v>
      </c>
      <c r="C31" s="12"/>
      <c r="D31" s="12"/>
      <c r="E31" s="12"/>
      <c r="F31" s="12"/>
    </row>
    <row r="32" spans="1:14" x14ac:dyDescent="0.25">
      <c r="A32" s="12"/>
      <c r="B32" s="21" t="s">
        <v>4</v>
      </c>
      <c r="C32" s="40">
        <f t="shared" ref="C32:E32" si="65">C20/C$30*100</f>
        <v>2.9185167426885932</v>
      </c>
      <c r="D32" s="40">
        <f t="shared" si="65"/>
        <v>2.3010168695755673</v>
      </c>
      <c r="E32" s="40">
        <f t="shared" si="65"/>
        <v>2.6379990430265581</v>
      </c>
      <c r="F32" s="40">
        <f t="shared" ref="F32:G32" si="66">F20/F$30*100</f>
        <v>4.2487541997230611</v>
      </c>
      <c r="G32" s="40">
        <f t="shared" si="66"/>
        <v>2.6097965844573414</v>
      </c>
      <c r="H32" s="40">
        <f t="shared" ref="H32:I32" si="67">H20/H$30*100</f>
        <v>3.0679424229072971</v>
      </c>
      <c r="I32" s="40">
        <f t="shared" si="67"/>
        <v>3.6045317791932661</v>
      </c>
      <c r="J32" s="40">
        <f t="shared" ref="J32:K32" si="68">J20/J$30*100</f>
        <v>4.0751440976914992</v>
      </c>
      <c r="K32" s="40">
        <f t="shared" si="68"/>
        <v>2.5349256452511124</v>
      </c>
      <c r="L32" s="40">
        <f t="shared" ref="L32:M32" si="69">L20/L$30*100</f>
        <v>2.7152349246549026</v>
      </c>
      <c r="M32" s="40">
        <f t="shared" si="69"/>
        <v>2.5473567833306126</v>
      </c>
      <c r="N32" s="40">
        <f t="shared" ref="N32" si="70">N20/N$30*100</f>
        <v>2.3587848027200136</v>
      </c>
    </row>
    <row r="33" spans="1:14" x14ac:dyDescent="0.25">
      <c r="A33" s="12"/>
      <c r="B33" s="21" t="s">
        <v>19</v>
      </c>
      <c r="C33" s="40">
        <f t="shared" ref="C33:E33" si="71">C21/C$30*100</f>
        <v>6.1266435287914023</v>
      </c>
      <c r="D33" s="40">
        <f t="shared" si="71"/>
        <v>5.6144363229767933</v>
      </c>
      <c r="E33" s="40">
        <f t="shared" si="71"/>
        <v>4.8608115641248801</v>
      </c>
      <c r="F33" s="40">
        <f t="shared" ref="F33:G33" si="72">F21/F$30*100</f>
        <v>6.1962626934788867</v>
      </c>
      <c r="G33" s="40">
        <f t="shared" si="72"/>
        <v>7.4581165735283088</v>
      </c>
      <c r="H33" s="40">
        <f t="shared" ref="H33:I33" si="73">H21/H$30*100</f>
        <v>8.4014414106149218</v>
      </c>
      <c r="I33" s="40">
        <f t="shared" si="73"/>
        <v>9.1576238880622753</v>
      </c>
      <c r="J33" s="40">
        <f t="shared" ref="J33:K33" si="74">J21/J$30*100</f>
        <v>15.077185985249203</v>
      </c>
      <c r="K33" s="40">
        <f t="shared" si="74"/>
        <v>15.424082683747651</v>
      </c>
      <c r="L33" s="40">
        <f t="shared" ref="L33:M33" si="75">L21/L$30*100</f>
        <v>17.559183380319684</v>
      </c>
      <c r="M33" s="40">
        <f t="shared" si="75"/>
        <v>20.229038285240353</v>
      </c>
      <c r="N33" s="40">
        <f t="shared" ref="N33" si="76">N21/N$30*100</f>
        <v>21.459333610948551</v>
      </c>
    </row>
    <row r="34" spans="1:14" x14ac:dyDescent="0.25">
      <c r="A34" s="12"/>
      <c r="B34" s="21" t="s">
        <v>1</v>
      </c>
      <c r="C34" s="40">
        <f t="shared" ref="C34:E34" si="77">C22/C$30*100</f>
        <v>11.412462284132472</v>
      </c>
      <c r="D34" s="40">
        <f t="shared" si="77"/>
        <v>10.884903654109364</v>
      </c>
      <c r="E34" s="40">
        <f t="shared" si="77"/>
        <v>7.6458907132328751</v>
      </c>
      <c r="F34" s="40">
        <f t="shared" ref="F34:G34" si="78">F22/F$30*100</f>
        <v>5.5866418771725659</v>
      </c>
      <c r="G34" s="40">
        <f t="shared" si="78"/>
        <v>4.0052076060410426</v>
      </c>
      <c r="H34" s="40">
        <f t="shared" ref="H34:I34" si="79">H22/H$30*100</f>
        <v>3.609770111614913</v>
      </c>
      <c r="I34" s="40">
        <f t="shared" si="79"/>
        <v>9.7443488864225447</v>
      </c>
      <c r="J34" s="40">
        <f t="shared" ref="J34:K34" si="80">J22/J$30*100</f>
        <v>12.704482980949228</v>
      </c>
      <c r="K34" s="40">
        <f t="shared" si="80"/>
        <v>14.530614584916391</v>
      </c>
      <c r="L34" s="40">
        <f t="shared" ref="L34:M34" si="81">L22/L$30*100</f>
        <v>18.211498864058441</v>
      </c>
      <c r="M34" s="40">
        <f t="shared" si="81"/>
        <v>19.318626823458917</v>
      </c>
      <c r="N34" s="40">
        <f t="shared" ref="N34" si="82">N22/N$30*100</f>
        <v>20.369852185799726</v>
      </c>
    </row>
    <row r="35" spans="1:14" x14ac:dyDescent="0.25">
      <c r="A35" s="12"/>
      <c r="B35" s="21" t="s">
        <v>15</v>
      </c>
      <c r="C35" s="40">
        <f t="shared" ref="C35:E35" si="83">C23/C$30*100</f>
        <v>5.5887614087428851E-2</v>
      </c>
      <c r="D35" s="40">
        <f t="shared" si="83"/>
        <v>8.9231620095449993E-2</v>
      </c>
      <c r="E35" s="40">
        <f t="shared" si="83"/>
        <v>0.20307160933516957</v>
      </c>
      <c r="F35" s="40">
        <f t="shared" ref="F35:G35" si="84">F23/F$30*100</f>
        <v>9.5368579686359645E-2</v>
      </c>
      <c r="G35" s="40">
        <f t="shared" si="84"/>
        <v>7.6159017772406801E-2</v>
      </c>
      <c r="H35" s="40">
        <f t="shared" ref="H35:I35" si="85">H23/H$30*100</f>
        <v>7.8834037431719683E-2</v>
      </c>
      <c r="I35" s="40">
        <f t="shared" si="85"/>
        <v>0.13237320560459709</v>
      </c>
      <c r="J35" s="40">
        <f t="shared" ref="J35:K35" si="86">J23/J$30*100</f>
        <v>0.22708818264799649</v>
      </c>
      <c r="K35" s="40">
        <f t="shared" si="86"/>
        <v>0.20374748317315639</v>
      </c>
      <c r="L35" s="40">
        <f t="shared" ref="L35:M35" si="87">L23/L$30*100</f>
        <v>0.199318371766594</v>
      </c>
      <c r="M35" s="40">
        <f t="shared" si="87"/>
        <v>0.31710698606704013</v>
      </c>
      <c r="N35" s="40">
        <f t="shared" ref="N35" si="88">N23/N$30*100</f>
        <v>0.28056387242120129</v>
      </c>
    </row>
    <row r="36" spans="1:14" x14ac:dyDescent="0.25">
      <c r="A36" s="12"/>
      <c r="B36" s="21" t="s">
        <v>16</v>
      </c>
      <c r="C36" s="40">
        <f t="shared" ref="C36:E36" si="89">C24/C$30*100</f>
        <v>0.9073017543679921</v>
      </c>
      <c r="D36" s="40">
        <f t="shared" si="89"/>
        <v>1.0245597951928438</v>
      </c>
      <c r="E36" s="40">
        <f t="shared" si="89"/>
        <v>1.1280176652305509</v>
      </c>
      <c r="F36" s="40">
        <f t="shared" ref="F36:G36" si="90">F24/F$30*100</f>
        <v>1.2004649564015666</v>
      </c>
      <c r="G36" s="40">
        <f t="shared" si="90"/>
        <v>1.2453495786225124</v>
      </c>
      <c r="H36" s="40">
        <f t="shared" ref="H36:I36" si="91">H24/H$30*100</f>
        <v>1.1957682902456304</v>
      </c>
      <c r="I36" s="40">
        <f t="shared" si="91"/>
        <v>4.8984672711194976</v>
      </c>
      <c r="J36" s="40">
        <f t="shared" ref="J36:K36" si="92">J24/J$30*100</f>
        <v>5.4604083514693507</v>
      </c>
      <c r="K36" s="40">
        <f t="shared" si="92"/>
        <v>5.6350699403362281</v>
      </c>
      <c r="L36" s="40">
        <f t="shared" ref="L36:M36" si="93">L24/L$30*100</f>
        <v>5.5713780087923492</v>
      </c>
      <c r="M36" s="40">
        <f t="shared" si="93"/>
        <v>4.8063868628372486</v>
      </c>
      <c r="N36" s="40">
        <f t="shared" ref="N36" si="94">N24/N$30*100</f>
        <v>4.7401892763237141</v>
      </c>
    </row>
    <row r="37" spans="1:14" x14ac:dyDescent="0.25">
      <c r="A37" s="12"/>
      <c r="B37" s="21" t="s">
        <v>17</v>
      </c>
      <c r="C37" s="40">
        <f t="shared" ref="C37:E37" si="95">C25/C$30*100</f>
        <v>2.2889795539239175E-2</v>
      </c>
      <c r="D37" s="40">
        <f t="shared" si="95"/>
        <v>0.16812911109727691</v>
      </c>
      <c r="E37" s="40">
        <f t="shared" si="95"/>
        <v>0.20619481314169294</v>
      </c>
      <c r="F37" s="40">
        <f t="shared" ref="F37:G37" si="96">F25/F$30*100</f>
        <v>0.27240439685218137</v>
      </c>
      <c r="G37" s="40">
        <f t="shared" si="96"/>
        <v>0.33990205438617072</v>
      </c>
      <c r="H37" s="40">
        <f t="shared" ref="H37:I37" si="97">H25/H$30*100</f>
        <v>0.3286491534672179</v>
      </c>
      <c r="I37" s="40">
        <f t="shared" si="97"/>
        <v>0.66211666241420464</v>
      </c>
      <c r="J37" s="40">
        <f t="shared" ref="J37:K37" si="98">J25/J$30*100</f>
        <v>0.92714906687626963</v>
      </c>
      <c r="K37" s="40">
        <f t="shared" si="98"/>
        <v>1.1569338200293608</v>
      </c>
      <c r="L37" s="40">
        <f t="shared" ref="L37:M37" si="99">L25/L$30*100</f>
        <v>1.3295722241745367</v>
      </c>
      <c r="M37" s="40">
        <f t="shared" si="99"/>
        <v>1.382072821580052</v>
      </c>
      <c r="N37" s="40">
        <f t="shared" ref="N37" si="100">N25/N$30*100</f>
        <v>2.2798767437991199</v>
      </c>
    </row>
    <row r="38" spans="1:14" x14ac:dyDescent="0.25">
      <c r="A38" s="12"/>
      <c r="B38" s="21" t="s">
        <v>18</v>
      </c>
      <c r="C38" s="40">
        <f t="shared" ref="C38:E40" si="101">C26/C$30*100</f>
        <v>8.0716823000869034E-3</v>
      </c>
      <c r="D38" s="40">
        <f t="shared" si="101"/>
        <v>4.2934009112202277E-2</v>
      </c>
      <c r="E38" s="40">
        <f t="shared" si="101"/>
        <v>4.0973927555107738E-2</v>
      </c>
      <c r="F38" s="40">
        <f t="shared" ref="F38:G38" si="102">F26/F$30*100</f>
        <v>6.1257498691601762E-2</v>
      </c>
      <c r="G38" s="40">
        <f t="shared" si="102"/>
        <v>5.3289969132130542E-2</v>
      </c>
      <c r="H38" s="40">
        <f t="shared" ref="H38:I38" si="103">H26/H$30*100</f>
        <v>6.3124481667747201E-2</v>
      </c>
      <c r="I38" s="40">
        <f t="shared" si="103"/>
        <v>0.24635675685516834</v>
      </c>
      <c r="J38" s="40">
        <f t="shared" ref="J38:K38" si="104">J26/J$30*100</f>
        <v>0.46552135482120949</v>
      </c>
      <c r="K38" s="40">
        <f t="shared" si="104"/>
        <v>0.30476866263678654</v>
      </c>
      <c r="L38" s="40">
        <f t="shared" ref="L38:M38" si="105">L26/L$30*100</f>
        <v>0.41025421427393444</v>
      </c>
      <c r="M38" s="40">
        <f t="shared" si="105"/>
        <v>0.36269479184380382</v>
      </c>
      <c r="N38" s="40">
        <f t="shared" ref="N38" si="106">N26/N$30*100</f>
        <v>2.0596519380500652E-2</v>
      </c>
    </row>
    <row r="39" spans="1:14" x14ac:dyDescent="0.25">
      <c r="A39" s="12"/>
      <c r="B39" s="21" t="s">
        <v>30</v>
      </c>
      <c r="C39" s="40">
        <f t="shared" si="101"/>
        <v>70.315835154265798</v>
      </c>
      <c r="D39" s="40">
        <f t="shared" si="101"/>
        <v>77.753851054695176</v>
      </c>
      <c r="E39" s="40">
        <f t="shared" si="101"/>
        <v>82.461314804372464</v>
      </c>
      <c r="F39" s="40">
        <f t="shared" ref="F39:G39" si="107">F27/F$30*100</f>
        <v>82.170574422556953</v>
      </c>
      <c r="G39" s="40">
        <f t="shared" si="107"/>
        <v>83.968753061667329</v>
      </c>
      <c r="H39" s="40">
        <f t="shared" ref="H39:I39" si="108">H27/H$30*100</f>
        <v>83.146803270103732</v>
      </c>
      <c r="I39" s="40">
        <f t="shared" si="108"/>
        <v>74.08639795943067</v>
      </c>
      <c r="J39" s="40">
        <f t="shared" ref="J39:K39" si="109">J27/J$30*100</f>
        <v>69.816877408958348</v>
      </c>
      <c r="K39" s="40">
        <f t="shared" si="109"/>
        <v>62.022175666788584</v>
      </c>
      <c r="L39" s="40">
        <f t="shared" ref="L39:M39" si="110">L27/L$30*100</f>
        <v>62.361908245456043</v>
      </c>
      <c r="M39" s="40">
        <f t="shared" si="110"/>
        <v>59.035502863199532</v>
      </c>
      <c r="N39" s="40">
        <f t="shared" ref="N39" si="111">N27/N$30*100</f>
        <v>56.986804561165549</v>
      </c>
    </row>
    <row r="40" spans="1:14" x14ac:dyDescent="0.25">
      <c r="A40" s="12"/>
      <c r="B40" s="21" t="s">
        <v>31</v>
      </c>
      <c r="C40" s="40">
        <f t="shared" si="101"/>
        <v>5.9118716608231505</v>
      </c>
      <c r="D40" s="40">
        <f t="shared" si="101"/>
        <v>0.23546479306640866</v>
      </c>
      <c r="E40" s="40">
        <f t="shared" si="101"/>
        <v>0.27942071124054274</v>
      </c>
      <c r="F40" s="40">
        <f t="shared" ref="F40:G40" si="112">F28/F$30*100</f>
        <v>0.311258391718228</v>
      </c>
      <c r="G40" s="40">
        <f t="shared" si="112"/>
        <v>0.36168021336312145</v>
      </c>
      <c r="H40" s="40">
        <f t="shared" ref="H40:I40" si="113">H28/H$30*100</f>
        <v>0.36460670179345112</v>
      </c>
      <c r="I40" s="40">
        <f t="shared" si="113"/>
        <v>0.45214948757272805</v>
      </c>
      <c r="J40" s="40">
        <f t="shared" ref="J40:K40" si="114">J28/J$30*100</f>
        <v>0.56523694395043134</v>
      </c>
      <c r="K40" s="40">
        <f t="shared" si="114"/>
        <v>0.4726428040632798</v>
      </c>
      <c r="L40" s="40">
        <f t="shared" ref="L40:M40" si="115">L28/L$30*100</f>
        <v>0.49825791742823566</v>
      </c>
      <c r="M40" s="40">
        <f t="shared" si="115"/>
        <v>0.54168837382196511</v>
      </c>
      <c r="N40" s="40">
        <f t="shared" ref="N40" si="116">N28/N$30*100</f>
        <v>0.48853214907461207</v>
      </c>
    </row>
    <row r="41" spans="1:14" x14ac:dyDescent="0.25">
      <c r="A41" s="12"/>
      <c r="B41" s="21" t="s">
        <v>0</v>
      </c>
      <c r="C41" s="40">
        <f t="shared" ref="C41:E41" si="117">C29/C$30*100</f>
        <v>2.3205197830038413</v>
      </c>
      <c r="D41" s="40">
        <f t="shared" si="117"/>
        <v>1.8854727700789082</v>
      </c>
      <c r="E41" s="40">
        <f t="shared" si="117"/>
        <v>0.53630514874016466</v>
      </c>
      <c r="F41" s="40">
        <f t="shared" ref="F41:K41" si="118">F29/F$30*100</f>
        <v>-0.14298701628141211</v>
      </c>
      <c r="G41" s="40">
        <f t="shared" si="118"/>
        <v>-0.1182546589703756</v>
      </c>
      <c r="H41" s="40">
        <f t="shared" si="118"/>
        <v>-0.2569398798466237</v>
      </c>
      <c r="I41" s="40">
        <f t="shared" si="118"/>
        <v>-2.9843658966749587</v>
      </c>
      <c r="J41" s="40">
        <f t="shared" si="118"/>
        <v>-9.319094372613538</v>
      </c>
      <c r="K41" s="40">
        <f t="shared" si="118"/>
        <v>-2.284961290942551</v>
      </c>
      <c r="L41" s="40">
        <f t="shared" ref="L41:M41" si="119">L29/L$30*100</f>
        <v>-8.8566061509247067</v>
      </c>
      <c r="M41" s="40">
        <f t="shared" si="119"/>
        <v>-8.5404745913795281</v>
      </c>
      <c r="N41" s="40">
        <f t="shared" ref="N41" si="120">N29/N$30*100</f>
        <v>-8.9845337216329835</v>
      </c>
    </row>
    <row r="42" spans="1:14" x14ac:dyDescent="0.25">
      <c r="A42" s="12"/>
      <c r="B42" s="21" t="s">
        <v>8</v>
      </c>
      <c r="C42" s="40">
        <f t="shared" ref="C42:E42" si="121">C30/C$30*100</f>
        <v>100</v>
      </c>
      <c r="D42" s="40">
        <f t="shared" si="121"/>
        <v>100</v>
      </c>
      <c r="E42" s="40">
        <f t="shared" si="121"/>
        <v>100</v>
      </c>
      <c r="F42" s="40">
        <f t="shared" ref="F42:G42" si="122">F30/F$30*100</f>
        <v>100</v>
      </c>
      <c r="G42" s="40">
        <f t="shared" si="122"/>
        <v>100</v>
      </c>
      <c r="H42" s="40">
        <f t="shared" ref="H42:I42" si="123">H30/H$30*100</f>
        <v>100</v>
      </c>
      <c r="I42" s="40">
        <f t="shared" si="123"/>
        <v>100</v>
      </c>
      <c r="J42" s="40">
        <f t="shared" ref="J42:K42" si="124">J30/J$30*100</f>
        <v>100</v>
      </c>
      <c r="K42" s="40">
        <f t="shared" si="124"/>
        <v>100</v>
      </c>
      <c r="L42" s="40">
        <f t="shared" ref="L42:M42" si="125">L30/L$30*100</f>
        <v>100</v>
      </c>
      <c r="M42" s="40">
        <f t="shared" si="125"/>
        <v>100</v>
      </c>
      <c r="N42" s="40">
        <f t="shared" ref="N42" si="126">N30/N$30*100</f>
        <v>100</v>
      </c>
    </row>
    <row r="43" spans="1:14" x14ac:dyDescent="0.25">
      <c r="B43" s="9"/>
      <c r="C43" s="8"/>
      <c r="D43" s="8"/>
      <c r="E43" s="8"/>
    </row>
    <row r="45" spans="1:14" x14ac:dyDescent="0.25">
      <c r="E45" s="45"/>
      <c r="F45" s="45"/>
      <c r="G45" s="45"/>
      <c r="H45" s="45"/>
      <c r="I45" s="45"/>
      <c r="J45" s="4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Company>CBRF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Мухаметов Оскар Рустямович</cp:lastModifiedBy>
  <dcterms:created xsi:type="dcterms:W3CDTF">2017-08-14T12:43:30Z</dcterms:created>
  <dcterms:modified xsi:type="dcterms:W3CDTF">2026-02-24T13:47:31Z</dcterms:modified>
</cp:coreProperties>
</file>