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glovai\AppData\Local\Temp\"/>
    </mc:Choice>
  </mc:AlternateContent>
  <bookViews>
    <workbookView xWindow="0" yWindow="0" windowWidth="16320" windowHeight="5640"/>
  </bookViews>
  <sheets>
    <sheet name="Исходящие" sheetId="1" r:id="rId1"/>
  </sheets>
  <definedNames>
    <definedName name="Reporting_Currency_Cod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K314" i="1"/>
  <c r="J314" i="1"/>
  <c r="J316" i="1" s="1"/>
  <c r="I314" i="1"/>
  <c r="I316" i="1" s="1"/>
  <c r="H314" i="1"/>
  <c r="G314" i="1"/>
  <c r="F314" i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F149" i="1"/>
  <c r="O148" i="1"/>
  <c r="N148" i="1"/>
  <c r="M148" i="1"/>
  <c r="L148" i="1"/>
  <c r="K148" i="1"/>
  <c r="J148" i="1"/>
  <c r="I148" i="1"/>
  <c r="H148" i="1"/>
  <c r="G148" i="1"/>
  <c r="G149" i="1" s="1"/>
  <c r="F148" i="1"/>
  <c r="O135" i="1"/>
  <c r="N135" i="1"/>
  <c r="M135" i="1"/>
  <c r="L135" i="1"/>
  <c r="K135" i="1"/>
  <c r="J135" i="1"/>
  <c r="I135" i="1"/>
  <c r="H135" i="1"/>
  <c r="G135" i="1"/>
  <c r="F135" i="1"/>
  <c r="G134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F133" i="1"/>
  <c r="F134" i="1" s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/>
  <c r="G64" i="1"/>
  <c r="F64" i="1"/>
  <c r="L312" i="1" l="1"/>
  <c r="K312" i="1"/>
  <c r="K316" i="1"/>
  <c r="F312" i="1"/>
  <c r="F316" i="1"/>
  <c r="L316" i="1"/>
  <c r="G316" i="1"/>
  <c r="M316" i="1"/>
  <c r="I312" i="1"/>
  <c r="G312" i="1"/>
  <c r="M312" i="1"/>
  <c r="H316" i="1"/>
  <c r="N316" i="1"/>
  <c r="H312" i="1"/>
  <c r="N312" i="1"/>
  <c r="O312" i="1"/>
  <c r="J312" i="1"/>
</calcChain>
</file>

<file path=xl/sharedStrings.xml><?xml version="1.0" encoding="utf-8"?>
<sst xmlns="http://schemas.openxmlformats.org/spreadsheetml/2006/main" count="1545" uniqueCount="837">
  <si>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</si>
  <si>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</si>
  <si>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</si>
  <si>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</si>
  <si>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</si>
  <si>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</si>
  <si>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</si>
  <si>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</si>
  <si>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</si>
  <si>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</si>
  <si>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</si>
  <si>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</si>
  <si>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</si>
  <si>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</si>
  <si>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</si>
  <si>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</si>
  <si>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</si>
  <si>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</si>
  <si>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</si>
  <si>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</si>
  <si>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</si>
  <si>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</si>
  <si>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</si>
  <si>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</si>
  <si>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</si>
  <si>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</si>
  <si>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</si>
  <si>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</si>
  <si>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</si>
  <si>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</si>
  <si>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</si>
  <si>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</si>
  <si>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</si>
  <si>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</si>
  <si>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</si>
  <si>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</si>
  <si>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</si>
  <si>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</si>
  <si>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</si>
  <si>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</si>
  <si>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</si>
  <si>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</si>
  <si>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</si>
  <si>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</si>
  <si>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</si>
  <si>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</si>
  <si>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</si>
  <si>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</si>
  <si>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</si>
  <si>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</si>
  <si>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</si>
  <si>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</si>
  <si>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</si>
  <si>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</si>
  <si>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</si>
  <si>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</si>
  <si>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</si>
  <si>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</si>
  <si>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</si>
  <si>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</si>
  <si>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</si>
  <si>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</si>
  <si>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</si>
  <si>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</si>
  <si>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</si>
  <si>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</si>
  <si>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</si>
  <si>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</si>
  <si>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</si>
  <si>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</si>
  <si>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</si>
  <si>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</si>
  <si>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</si>
  <si>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</si>
  <si>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</si>
  <si>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</si>
  <si>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</si>
  <si>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</si>
  <si>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</si>
  <si>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</si>
  <si>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</si>
  <si>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</si>
  <si>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</si>
  <si>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</si>
  <si>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</si>
  <si>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</si>
  <si>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</si>
  <si>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</si>
  <si>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</si>
  <si>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</si>
  <si>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</si>
  <si>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</si>
  <si>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</si>
  <si>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</si>
  <si>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</si>
  <si>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</si>
  <si>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</si>
  <si>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</si>
  <si>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</si>
  <si>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</si>
  <si>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</si>
  <si>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</si>
  <si>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</si>
  <si>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</si>
  <si>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</si>
  <si>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</si>
  <si>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</si>
  <si>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</si>
  <si>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</si>
  <si>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</si>
  <si>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</si>
  <si>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</si>
  <si>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</si>
  <si>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</si>
  <si>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</si>
  <si>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</si>
  <si>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</si>
  <si>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</si>
  <si>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</si>
  <si>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</si>
  <si>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</si>
  <si>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</si>
  <si>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</si>
  <si>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</si>
  <si>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</si>
  <si>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</si>
  <si>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</si>
  <si>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</si>
  <si>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</si>
  <si>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</si>
  <si>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</si>
  <si>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</si>
  <si>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</si>
  <si>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</si>
  <si>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</si>
  <si>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</si>
  <si>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</si>
  <si>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</si>
  <si>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</si>
  <si>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</si>
  <si>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</si>
  <si>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</si>
  <si>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</si>
  <si>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</si>
  <si>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</si>
  <si>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</si>
  <si>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</si>
  <si>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</si>
  <si>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</si>
  <si>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</si>
  <si>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</si>
  <si>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</si>
  <si>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</si>
  <si>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</si>
  <si>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</si>
  <si>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</si>
  <si>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</si>
  <si>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</si>
  <si>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</si>
  <si>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</si>
  <si>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</si>
  <si>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</si>
  <si>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</si>
  <si>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</si>
  <si>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</si>
  <si>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</si>
  <si>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</si>
  <si>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</si>
  <si>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</si>
  <si>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</si>
  <si>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</si>
  <si>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</si>
  <si>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</si>
  <si>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</si>
  <si>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</si>
  <si>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</si>
  <si>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</si>
  <si>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</si>
  <si>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</si>
  <si>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</si>
  <si>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</si>
  <si>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</si>
  <si>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</si>
  <si>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</si>
  <si>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</si>
  <si>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</si>
  <si>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</si>
  <si>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</si>
  <si>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</si>
  <si>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</si>
  <si>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</si>
  <si>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</si>
  <si>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</si>
  <si>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</si>
  <si>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</si>
  <si>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</si>
  <si>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</si>
  <si>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</si>
  <si>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</si>
  <si>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</si>
  <si>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</si>
  <si>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</si>
  <si>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</si>
  <si>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</si>
  <si>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</si>
  <si>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</si>
  <si>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</si>
  <si>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</si>
  <si>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</si>
  <si>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</si>
  <si>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</si>
  <si>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</si>
  <si>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</si>
  <si>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</si>
  <si>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</si>
  <si>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</si>
  <si>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</si>
  <si>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</si>
  <si>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</si>
  <si>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</si>
  <si>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</si>
  <si>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</si>
  <si>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</si>
  <si>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</si>
  <si>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</si>
  <si>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</si>
  <si>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</si>
  <si>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</si>
  <si>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</si>
  <si>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</si>
  <si>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</si>
  <si>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</si>
  <si>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</si>
  <si>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</si>
  <si>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</si>
  <si>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</si>
  <si>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</si>
  <si>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</si>
  <si>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</si>
  <si>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</si>
  <si>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</si>
  <si>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</si>
  <si>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</si>
  <si>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</si>
  <si>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</si>
  <si>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</si>
  <si>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</si>
  <si>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</si>
  <si>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</si>
  <si>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</si>
  <si>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</si>
  <si>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</si>
  <si>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</si>
  <si>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</si>
  <si>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</si>
  <si>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</si>
  <si>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</si>
  <si>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</si>
  <si>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</si>
  <si>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</si>
  <si>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</si>
  <si>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</si>
  <si>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</si>
  <si>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</si>
  <si>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</si>
  <si>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</si>
  <si>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</si>
  <si>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</si>
  <si>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</si>
  <si>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</si>
  <si>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</si>
  <si>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</si>
  <si>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</si>
  <si>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</si>
  <si>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</si>
  <si>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</si>
  <si>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</si>
  <si>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</si>
  <si>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</si>
  <si>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</si>
  <si>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</si>
  <si>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</si>
  <si>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</si>
  <si>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</si>
  <si>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</si>
  <si>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</si>
  <si>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</si>
  <si>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</si>
  <si>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</si>
  <si>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</si>
  <si>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</si>
  <si>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</si>
  <si>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</si>
  <si>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</si>
  <si>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</si>
  <si>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</si>
  <si>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</si>
  <si>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</si>
  <si>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</si>
  <si>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</si>
  <si>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</si>
  <si>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</si>
  <si>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</si>
  <si>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</si>
  <si>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</si>
  <si>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</si>
  <si>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</si>
  <si>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</si>
  <si>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</si>
  <si>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</si>
  <si>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</si>
  <si>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</si>
  <si>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</si>
  <si>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</si>
  <si>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</si>
  <si>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</si>
  <si>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</si>
  <si>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</si>
  <si>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</si>
  <si>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</si>
  <si>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</si>
  <si>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</si>
  <si>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</si>
  <si>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</si>
  <si>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</si>
  <si>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</si>
  <si>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</si>
  <si>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</si>
  <si>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</si>
  <si>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</si>
  <si>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</si>
  <si>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</si>
  <si>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</si>
  <si>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</si>
  <si>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</si>
  <si>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</si>
  <si>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</si>
  <si>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</si>
  <si>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</si>
  <si>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</si>
  <si>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</si>
  <si>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</si>
  <si>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</si>
  <si>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</si>
  <si>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</si>
  <si>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</si>
  <si>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</si>
  <si>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</si>
  <si>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</si>
  <si>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</si>
  <si>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</si>
  <si>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</si>
  <si>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</si>
  <si>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</si>
  <si>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</si>
  <si>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</si>
  <si>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</si>
  <si>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</si>
  <si>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</si>
  <si>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</si>
  <si>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</si>
  <si>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</si>
  <si>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</si>
  <si>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</si>
  <si>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</si>
  <si>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</si>
  <si>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</si>
  <si>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</si>
  <si>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</si>
  <si>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</si>
  <si>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</si>
  <si>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</si>
  <si>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</si>
  <si>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</si>
  <si>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</si>
  <si>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</si>
  <si>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</si>
  <si>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</si>
  <si>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</si>
  <si>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</si>
  <si>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</si>
  <si>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</si>
  <si>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</si>
  <si>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</si>
  <si>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</si>
  <si>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</si>
  <si>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</si>
  <si>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</si>
  <si>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</si>
  <si>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</si>
  <si>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</si>
  <si>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</si>
  <si>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</si>
  <si>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</si>
  <si>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</si>
  <si>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</si>
  <si>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</si>
  <si>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</si>
  <si>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</si>
  <si>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</si>
  <si>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</si>
  <si>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</si>
  <si>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</si>
  <si>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</si>
  <si>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</si>
  <si>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</si>
  <si>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</si>
  <si>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</si>
  <si>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</si>
  <si>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</si>
  <si>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</si>
  <si>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</si>
  <si>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</si>
  <si>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</si>
  <si>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</si>
  <si>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</si>
  <si>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</si>
  <si>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</si>
  <si>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</si>
  <si>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</si>
  <si>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</si>
  <si>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</si>
  <si>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</si>
  <si>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</si>
  <si>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</si>
  <si>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</si>
  <si>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</si>
  <si>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</si>
  <si>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</si>
  <si>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</si>
  <si>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</si>
  <si>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</si>
  <si>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</si>
  <si>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</si>
  <si>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</si>
  <si>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</si>
  <si>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</si>
  <si>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</si>
  <si>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</si>
  <si>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</si>
  <si>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</si>
  <si>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</si>
  <si>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</si>
  <si>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</si>
  <si>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</si>
  <si>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</si>
  <si>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</si>
  <si>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</si>
  <si>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</si>
  <si>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</si>
  <si>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</si>
  <si>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</si>
  <si>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</si>
  <si>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</si>
  <si>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</si>
  <si>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</si>
  <si>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</si>
  <si>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</si>
  <si>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</si>
  <si>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</si>
  <si>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</si>
  <si>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</si>
  <si>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</si>
  <si>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</si>
  <si>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</si>
  <si>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</si>
  <si>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</si>
  <si>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</si>
  <si>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</si>
  <si>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</si>
  <si>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</si>
  <si>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</si>
  <si>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</si>
  <si>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</si>
  <si>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</si>
  <si>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</si>
  <si>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</si>
  <si>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</si>
  <si>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</si>
  <si>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</si>
  <si>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</si>
  <si>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</si>
  <si>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</si>
  <si>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</si>
  <si>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</si>
  <si>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</si>
  <si>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</si>
  <si>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</si>
  <si>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</si>
  <si>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</si>
  <si>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</si>
  <si>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</si>
  <si>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</si>
  <si>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</si>
  <si>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</si>
  <si>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</si>
  <si>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</si>
  <si>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</si>
  <si>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</si>
  <si>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</si>
  <si>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</si>
  <si>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</si>
  <si>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</si>
  <si>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</si>
  <si>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</si>
  <si>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</si>
  <si>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</si>
  <si>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</si>
  <si>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</si>
  <si>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</si>
  <si>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</si>
  <si>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</si>
  <si>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</si>
  <si>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</si>
  <si>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</si>
  <si>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</si>
  <si>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</si>
  <si>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</si>
  <si>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</si>
  <si>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</si>
  <si>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</si>
  <si>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</si>
  <si>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</si>
  <si>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</si>
  <si>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</si>
  <si>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</si>
  <si>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</si>
  <si>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</si>
  <si>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</si>
  <si>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</si>
  <si>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</si>
  <si>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</si>
  <si>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</si>
  <si>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</si>
  <si>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</si>
  <si>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</si>
  <si>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</si>
  <si>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</si>
  <si>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</si>
  <si>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</si>
  <si>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</si>
  <si>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</si>
  <si>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</si>
  <si>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</si>
  <si>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</si>
  <si>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</si>
  <si>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</si>
  <si>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</si>
  <si>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</si>
  <si>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</si>
  <si>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</si>
  <si>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</si>
  <si>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</si>
  <si>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</si>
  <si>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</si>
  <si>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</si>
  <si>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</si>
  <si>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</si>
  <si>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</si>
  <si>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</si>
  <si>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</si>
  <si>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</si>
  <si>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</si>
  <si>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</si>
  <si>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</si>
  <si>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</si>
  <si>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</si>
  <si>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</si>
  <si>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</si>
  <si>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</si>
  <si>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</si>
  <si>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</si>
  <si>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</si>
  <si>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</si>
  <si>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</si>
  <si>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</si>
  <si>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</si>
  <si>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</si>
  <si>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</si>
  <si>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</si>
  <si>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</si>
  <si>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</si>
  <si>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</si>
  <si>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</si>
  <si>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</si>
  <si>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</si>
  <si>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</si>
  <si>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</si>
  <si>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</si>
  <si>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</si>
  <si>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</si>
  <si>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</si>
  <si>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</si>
  <si>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</si>
  <si>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</si>
  <si>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</si>
  <si>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</si>
  <si>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</si>
  <si>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</si>
  <si>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</si>
  <si>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</si>
  <si>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</si>
  <si>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</si>
  <si>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</si>
  <si>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</si>
  <si>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</si>
  <si>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</si>
  <si>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</si>
  <si>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</si>
  <si>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</si>
  <si>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</si>
  <si>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</si>
  <si>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</si>
  <si>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</si>
  <si>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</si>
  <si>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</si>
  <si>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</si>
  <si>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</si>
  <si>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</si>
  <si>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</si>
  <si>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</si>
  <si>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</si>
  <si>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</si>
  <si>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</si>
  <si>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</si>
  <si>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</si>
  <si>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</si>
  <si>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</si>
  <si>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</si>
  <si>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</si>
  <si>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</si>
  <si>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</si>
  <si>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</si>
  <si>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</si>
  <si>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</si>
  <si>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</si>
  <si>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</si>
  <si>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</si>
  <si>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</si>
  <si>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</si>
  <si>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</si>
  <si>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</si>
  <si>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</si>
  <si>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</si>
  <si>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</si>
  <si>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</si>
  <si>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</si>
  <si>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</si>
  <si>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</si>
  <si>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</si>
  <si>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</si>
  <si>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</si>
  <si>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</si>
  <si>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</si>
  <si>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</si>
  <si>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</si>
  <si>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</si>
  <si>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</si>
  <si>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</si>
  <si>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</si>
  <si>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</si>
  <si>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</si>
  <si>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</si>
  <si>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</si>
  <si>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</si>
  <si>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</si>
  <si>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</si>
  <si>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</si>
  <si>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</si>
  <si>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</si>
  <si>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</si>
  <si>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</si>
  <si>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</si>
  <si>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</si>
  <si>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</si>
  <si>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</si>
  <si>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</si>
  <si>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</si>
  <si>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</si>
  <si>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</si>
  <si>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</si>
  <si>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</si>
  <si>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</si>
  <si>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</si>
  <si>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</si>
  <si>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</si>
  <si>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</si>
  <si>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</si>
  <si>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</si>
  <si>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</si>
  <si>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</si>
  <si>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</si>
  <si>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</si>
  <si>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</si>
  <si>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</si>
  <si>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</si>
  <si>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</si>
  <si>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</si>
  <si>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</si>
  <si>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</si>
  <si>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</si>
  <si>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</si>
  <si>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</si>
  <si>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</si>
  <si>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</si>
  <si>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</si>
  <si>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</si>
  <si>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</si>
  <si>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</si>
  <si>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</si>
  <si>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</si>
  <si>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</si>
  <si>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</si>
  <si>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</si>
  <si>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</si>
  <si>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</si>
  <si>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</si>
  <si>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</si>
  <si>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</si>
  <si>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</si>
  <si>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</si>
  <si>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</si>
  <si>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</si>
  <si>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</si>
  <si>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</si>
  <si>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</si>
  <si>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</si>
  <si>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</si>
  <si>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</si>
  <si>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</si>
  <si>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</si>
  <si>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</si>
  <si>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</si>
  <si>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</si>
  <si>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</si>
  <si>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</si>
  <si>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</si>
  <si>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</si>
  <si>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</si>
  <si>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</si>
  <si>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</si>
  <si>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</si>
  <si>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</si>
  <si>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</si>
  <si>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</si>
  <si>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</si>
  <si>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</si>
  <si>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</si>
  <si>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</si>
  <si>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</si>
  <si>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</si>
  <si>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</si>
  <si>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</si>
  <si>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</si>
  <si>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</si>
  <si>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</si>
  <si>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</si>
  <si>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</si>
  <si>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</si>
  <si>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</si>
  <si>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</si>
  <si>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</si>
  <si>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</si>
  <si>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</si>
  <si>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</si>
  <si>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</si>
  <si>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</si>
  <si>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</si>
  <si>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</si>
  <si>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</si>
  <si>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</si>
  <si>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</si>
  <si>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</si>
  <si>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</si>
  <si>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</si>
  <si>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</si>
  <si>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</si>
  <si>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</si>
  <si>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</si>
  <si>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</si>
  <si>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</si>
  <si>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</si>
  <si>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</si>
  <si>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</si>
  <si>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</si>
  <si>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</si>
  <si>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</si>
  <si>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</si>
  <si>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</si>
  <si>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</si>
  <si>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</si>
  <si>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</si>
  <si>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</si>
  <si>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</si>
  <si>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</si>
  <si>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</si>
  <si>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</si>
  <si>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</si>
  <si>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</si>
  <si>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</si>
  <si>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</si>
  <si>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</si>
  <si>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</si>
  <si>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</si>
  <si>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</si>
  <si>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</si>
  <si>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</si>
  <si>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</si>
  <si>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</si>
  <si>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</si>
  <si>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</si>
  <si>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</si>
  <si>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</si>
  <si>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</si>
  <si>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</si>
  <si>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</si>
  <si>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</si>
  <si>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</si>
  <si>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</si>
  <si>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</si>
  <si>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</si>
  <si>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</si>
  <si>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</si>
  <si>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</si>
  <si>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</si>
  <si>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</si>
  <si>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</si>
  <si>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</si>
  <si>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</si>
  <si>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</si>
  <si>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</si>
  <si>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</si>
  <si>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</si>
  <si>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</si>
  <si>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2021 года</t>
  </si>
  <si>
    <t>млн долларов США</t>
  </si>
  <si>
    <t xml:space="preserve">Тип "c" соответствует конфиденциальным данным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</si>
</sst>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14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1" xfId="1" applyNumberFormat="1" applyFont="1" applyFill="1" applyBorder="1" applyAlignment="1" applyProtection="1">
      <alignment horizontal="center" vertical="center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18" xfId="7" applyNumberFormat="1" applyFont="1" applyFill="1" applyBorder="1" applyAlignment="1" applyProtection="1">
      <alignment horizontal="center" vertical="center" textRotation="9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4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9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left" vertical="top" wrapText="1"/>
    </xf>
    <xf numFmtId="164" fontId="4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1" applyNumberFormat="1" applyFont="1" applyFill="1" applyBorder="1" applyAlignment="1" applyProtection="1">
      <alignment horizontal="left" vertical="center" wrapText="1"/>
    </xf>
    <xf numFmtId="164" fontId="18" fillId="4" borderId="11" xfId="1" applyNumberFormat="1" applyFont="1" applyFill="1" applyBorder="1" applyAlignment="1" applyProtection="1">
      <alignment horizontal="left" vertical="center" wrapText="1"/>
    </xf>
    <xf numFmtId="164" fontId="4" fillId="5" borderId="11" xfId="1" applyNumberFormat="1" applyFont="1" applyFill="1" applyBorder="1" applyAlignment="1" applyProtection="1">
      <alignment horizontal="center" vertical="center"/>
    </xf>
    <xf numFmtId="164" fontId="18" fillId="4" borderId="11" xfId="6" applyNumberFormat="1" applyFont="1" applyFill="1" applyBorder="1" applyAlignment="1" applyProtection="1">
      <alignment horizontal="left" vertical="center" wrapText="1"/>
    </xf>
    <xf numFmtId="164" fontId="22" fillId="8" borderId="11" xfId="7" applyNumberFormat="1" applyFont="1" applyFill="1" applyBorder="1" applyAlignment="1" applyProtection="1">
      <alignment horizontal="center" vertical="center" textRotation="90"/>
    </xf>
    <xf numFmtId="164" fontId="4" fillId="8" borderId="11" xfId="7" applyNumberFormat="1" applyFont="1" applyFill="1" applyBorder="1" applyAlignment="1" applyProtection="1">
      <alignment horizontal="center" vertical="center" wrapText="1"/>
    </xf>
    <xf numFmtId="3" fontId="23" fillId="9" borderId="11" xfId="7" applyNumberFormat="1" applyFont="1" applyFill="1" applyBorder="1" applyAlignment="1" applyProtection="1">
      <alignment horizontal="center" vertical="center" wrapText="1"/>
    </xf>
    <xf numFmtId="164" fontId="3" fillId="3" borderId="11" xfId="1" applyNumberFormat="1" applyFont="1" applyFill="1" applyBorder="1" applyAlignment="1" applyProtection="1">
      <alignment horizontal="center" vertical="center"/>
    </xf>
    <xf numFmtId="164" fontId="18" fillId="3" borderId="11" xfId="1" applyNumberFormat="1" applyFont="1" applyFill="1" applyBorder="1" applyAlignment="1" applyProtection="1">
      <alignment horizontal="centerContinuous" vertical="top"/>
    </xf>
    <xf numFmtId="164" fontId="3" fillId="3" borderId="11" xfId="1" applyNumberFormat="1" applyFont="1" applyFill="1" applyBorder="1" applyAlignment="1" applyProtection="1">
      <alignment horizontal="centerContinuous" vertical="top"/>
    </xf>
    <xf numFmtId="164" fontId="5" fillId="8" borderId="11" xfId="7" applyNumberFormat="1" applyFont="1" applyFill="1" applyBorder="1" applyAlignment="1" applyProtection="1">
      <alignment horizontal="center" vertical="center" wrapText="1"/>
    </xf>
    <xf numFmtId="164" fontId="23" fillId="9" borderId="11" xfId="1" applyNumberFormat="1" applyFont="1" applyFill="1" applyBorder="1" applyAlignment="1" applyProtection="1">
      <alignment horizontal="center" vertical="center" wrapText="1"/>
    </xf>
    <xf numFmtId="164" fontId="26" fillId="3" borderId="11" xfId="1" applyNumberFormat="1" applyFont="1" applyFill="1" applyBorder="1" applyAlignment="1" applyProtection="1">
      <alignment horizontal="center" vertical="center"/>
    </xf>
    <xf numFmtId="164" fontId="26" fillId="3" borderId="11" xfId="1" applyNumberFormat="1" applyFont="1" applyFill="1" applyBorder="1" applyAlignment="1" applyProtection="1">
      <alignment horizontal="centerContinuous" vertical="top"/>
    </xf>
    <xf numFmtId="164" fontId="4" fillId="4" borderId="11" xfId="1" applyNumberFormat="1" applyFont="1" applyFill="1" applyBorder="1" applyAlignment="1" applyProtection="1">
      <alignment horizontal="left" vertical="center" wrapText="1"/>
    </xf>
    <xf numFmtId="0" fontId="9" fillId="2" borderId="11" xfId="3" applyFont="1" applyFill="1" applyBorder="1" applyAlignment="1" applyProtection="1">
      <alignment horizontal="centerContinuous" vertical="center"/>
      <protection locked="0"/>
    </xf>
    <xf numFmtId="0" fontId="7" fillId="2" borderId="11" xfId="2" applyFont="1" applyFill="1" applyBorder="1" applyAlignment="1" applyProtection="1">
      <alignment horizontal="centerContinuous" vertical="center" wrapText="1"/>
      <protection locked="0"/>
    </xf>
    <xf numFmtId="0" fontId="9" fillId="2" borderId="11" xfId="2" applyFont="1" applyFill="1" applyBorder="1" applyAlignment="1" applyProtection="1">
      <alignment horizontal="centerContinuous" vertical="center" wrapText="1"/>
      <protection locked="0"/>
    </xf>
    <xf numFmtId="0" fontId="9" fillId="2" borderId="11" xfId="2" applyFont="1" applyFill="1" applyBorder="1" applyAlignment="1" applyProtection="1">
      <alignment horizontal="centerContinuous" vertical="center"/>
      <protection locked="0"/>
    </xf>
    <xf numFmtId="0" fontId="13" fillId="2" borderId="11" xfId="5" applyFont="1" applyFill="1" applyBorder="1" applyAlignment="1" applyProtection="1">
      <alignment horizontal="center" vertical="center" wrapText="1"/>
      <protection locked="0"/>
    </xf>
    <xf numFmtId="0" fontId="15" fillId="2" borderId="11" xfId="1" applyFont="1" applyFill="1" applyBorder="1" applyAlignment="1" applyProtection="1">
      <alignment horizontal="center" vertical="center" wrapText="1"/>
    </xf>
    <xf numFmtId="0" fontId="15" fillId="2" borderId="11" xfId="1" applyFont="1" applyFill="1" applyBorder="1" applyAlignment="1" applyProtection="1">
      <alignment horizontal="center" vertical="top" wrapText="1"/>
    </xf>
    <xf numFmtId="0" fontId="16" fillId="2" borderId="11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1" applyNumberFormat="1" applyFont="1" applyFill="1" applyBorder="1" applyAlignment="1" applyProtection="1">
      <alignment horizontal="centerContinuous" vertical="top"/>
      <protection locked="0"/>
    </xf>
    <xf numFmtId="3" fontId="9" fillId="2" borderId="27" xfId="1" applyNumberFormat="1" applyFont="1" applyFill="1" applyBorder="1" applyAlignment="1" applyProtection="1">
      <alignment horizontal="left" vertical="top"/>
      <protection locked="0"/>
    </xf>
    <xf numFmtId="3" fontId="9" fillId="2" borderId="28" xfId="1" applyNumberFormat="1" applyFont="1" applyFill="1" applyBorder="1" applyAlignment="1" applyProtection="1">
      <alignment horizontal="left" vertical="top"/>
      <protection locked="0"/>
    </xf>
    <xf numFmtId="3" fontId="9" fillId="2" borderId="28" xfId="1" applyNumberFormat="1" applyFont="1" applyFill="1" applyBorder="1" applyAlignment="1" applyProtection="1">
      <alignment horizontal="center" vertical="top"/>
      <protection locked="0"/>
    </xf>
    <xf numFmtId="3" fontId="9" fillId="2" borderId="13" xfId="1" applyNumberFormat="1" applyFont="1" applyFill="1" applyBorder="1" applyAlignment="1" applyProtection="1">
      <alignment horizontal="left" vertical="top"/>
      <protection locked="0"/>
    </xf>
    <xf numFmtId="0" fontId="18" fillId="4" borderId="16" xfId="4" applyFont="1" applyFill="1" applyBorder="1" applyAlignment="1" applyProtection="1">
      <alignment horizontal="center" vertical="center" textRotation="90" wrapText="1"/>
    </xf>
    <xf numFmtId="0" fontId="18" fillId="4" borderId="17" xfId="4" applyFont="1" applyFill="1" applyBorder="1" applyAlignment="1" applyProtection="1">
      <alignment horizontal="center" vertical="center" textRotation="90"/>
    </xf>
    <xf numFmtId="0" fontId="18" fillId="4" borderId="24" xfId="4" applyFont="1" applyFill="1" applyBorder="1" applyAlignment="1" applyProtection="1">
      <alignment horizontal="center" vertical="center" textRotation="90" wrapText="1"/>
    </xf>
    <xf numFmtId="0" fontId="18" fillId="4" borderId="25" xfId="4" applyFont="1" applyFill="1" applyBorder="1" applyAlignment="1" applyProtection="1">
      <alignment horizontal="center" vertical="center" textRotation="90"/>
    </xf>
    <xf numFmtId="0" fontId="18" fillId="4" borderId="11" xfId="4" applyFont="1" applyFill="1" applyBorder="1" applyAlignment="1" applyProtection="1">
      <alignment horizontal="center" vertical="center" textRotation="90" wrapText="1"/>
    </xf>
    <xf numFmtId="0" fontId="18" fillId="4" borderId="11" xfId="4" applyFont="1" applyFill="1" applyBorder="1" applyAlignment="1" applyProtection="1">
      <alignment horizontal="center" vertical="center" textRotation="90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8" xfId="2" applyFont="1" applyFill="1" applyBorder="1" applyAlignment="1" applyProtection="1">
      <alignment horizontal="center" vertical="center" textRotation="90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  <protection locked="0"/>
    </xf>
    <xf numFmtId="0" fontId="7" fillId="2" borderId="26" xfId="2" applyFont="1" applyFill="1" applyBorder="1" applyAlignment="1" applyProtection="1">
      <alignment horizontal="center" vertical="center" textRotation="90" wrapText="1"/>
      <protection locked="0"/>
    </xf>
    <xf numFmtId="0" fontId="7" fillId="2" borderId="11" xfId="2" applyFont="1" applyFill="1" applyBorder="1" applyAlignment="1" applyProtection="1">
      <alignment horizontal="center" vertical="center" textRotation="90" wrapText="1"/>
    </xf>
    <xf numFmtId="0" fontId="7" fillId="2" borderId="11" xfId="3" applyFont="1" applyFill="1" applyBorder="1" applyAlignment="1" applyProtection="1">
      <alignment horizontal="center" vertical="center" wrapText="1"/>
      <protection locked="0"/>
    </xf>
    <xf numFmtId="0" fontId="7" fillId="2" borderId="11" xfId="2" applyFont="1" applyFill="1" applyBorder="1" applyAlignment="1" applyProtection="1">
      <alignment horizontal="center" vertical="center" wrapText="1"/>
      <protection locked="0"/>
    </xf>
    <xf numFmtId="0" fontId="18" fillId="4" borderId="15" xfId="4" applyFont="1" applyFill="1" applyBorder="1" applyAlignment="1" applyProtection="1">
      <alignment horizontal="center" vertical="center" textRotation="90" wrapText="1"/>
    </xf>
    <xf numFmtId="0" fontId="7" fillId="2" borderId="11" xfId="2" applyFont="1" applyFill="1" applyBorder="1" applyAlignment="1" applyProtection="1">
      <alignment horizontal="center" vertical="center" wrapText="1"/>
    </xf>
    <xf numFmtId="0" fontId="10" fillId="2" borderId="11" xfId="3" applyFont="1" applyFill="1" applyBorder="1" applyAlignment="1" applyProtection="1">
      <alignment horizontal="center" vertical="top" wrapText="1"/>
      <protection locked="0"/>
    </xf>
    <xf numFmtId="0" fontId="7" fillId="2" borderId="11" xfId="3" applyFont="1" applyFill="1" applyBorder="1" applyAlignment="1" applyProtection="1">
      <alignment horizontal="center" vertical="top" wrapText="1"/>
      <protection locked="0"/>
    </xf>
    <xf numFmtId="0" fontId="11" fillId="2" borderId="11" xfId="4" applyFont="1" applyFill="1" applyBorder="1" applyProtection="1">
      <protection locked="0"/>
    </xf>
    <xf numFmtId="0" fontId="10" fillId="2" borderId="11" xfId="2" applyFont="1" applyFill="1" applyBorder="1" applyAlignment="1" applyProtection="1">
      <alignment horizontal="center" vertical="center" wrapText="1"/>
      <protection locked="0"/>
    </xf>
    <xf numFmtId="0" fontId="18" fillId="4" borderId="21" xfId="4" applyFont="1" applyFill="1" applyBorder="1" applyAlignment="1" applyProtection="1">
      <alignment horizontal="center" vertical="center" textRotation="90" wrapText="1"/>
    </xf>
    <xf numFmtId="0" fontId="18" fillId="4" borderId="22" xfId="4" applyFont="1" applyFill="1" applyBorder="1" applyAlignment="1" applyProtection="1">
      <alignment horizontal="center" vertical="center" textRotation="90" wrapText="1"/>
    </xf>
    <xf numFmtId="0" fontId="18" fillId="4" borderId="23" xfId="4" applyFont="1" applyFill="1" applyBorder="1" applyAlignment="1" applyProtection="1">
      <alignment horizontal="center" vertical="center" textRotation="90" wrapText="1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31" fillId="0" borderId="0" xfId="4" applyFont="1" applyAlignment="1" applyProtection="1">
      <alignment horizontal="center" vertical="center"/>
      <protection locked="0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DEDE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zoomScale="90" zoomScaleNormal="90" workbookViewId="0">
      <selection activeCell="D1" sqref="D1:O1"/>
    </sheetView>
  </sheetViews>
  <sheetFormatPr defaultColWidth="8.44140625" defaultRowHeight="11.4" x14ac:dyDescent="0.2"/>
  <cols>
    <col min="1" max="1" width="7.6640625" style="3" hidden="1" customWidth="1"/>
    <col min="2" max="2" width="7.5546875" style="4" hidden="1" customWidth="1"/>
    <col min="3" max="3" width="7.44140625" style="5" hidden="1" customWidth="1"/>
    <col min="4" max="4" width="7.5546875" style="4" customWidth="1"/>
    <col min="5" max="5" width="45.6640625" style="55" customWidth="1"/>
    <col min="6" max="15" width="16.109375" style="54" customWidth="1"/>
    <col min="16" max="16384" width="8.44140625" style="2"/>
  </cols>
  <sheetData>
    <row r="1" spans="1:48" x14ac:dyDescent="0.2">
      <c r="D1" s="113" t="s">
        <v>833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48" x14ac:dyDescent="0.2">
      <c r="D2" s="113" t="s">
        <v>834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48" ht="12" thickBot="1" x14ac:dyDescent="0.25">
      <c r="O3" s="56" t="s">
        <v>835</v>
      </c>
    </row>
    <row r="4" spans="1:48" ht="12" customHeight="1" x14ac:dyDescent="0.2">
      <c r="B4" s="94" t="s">
        <v>0</v>
      </c>
      <c r="C4" s="97" t="s">
        <v>1</v>
      </c>
      <c r="D4" s="100" t="s">
        <v>2</v>
      </c>
      <c r="E4" s="104" t="s">
        <v>3</v>
      </c>
      <c r="F4" s="101" t="s">
        <v>4</v>
      </c>
      <c r="G4" s="84"/>
      <c r="H4" s="85"/>
      <c r="I4" s="86"/>
      <c r="J4" s="86"/>
      <c r="K4" s="85"/>
      <c r="L4" s="87"/>
      <c r="M4" s="105" t="s">
        <v>5</v>
      </c>
      <c r="N4" s="106"/>
      <c r="O4" s="106"/>
    </row>
    <row r="5" spans="1:48" s="3" customFormat="1" ht="16.2" customHeight="1" x14ac:dyDescent="0.2">
      <c r="B5" s="95"/>
      <c r="C5" s="98"/>
      <c r="D5" s="100"/>
      <c r="E5" s="104"/>
      <c r="F5" s="101"/>
      <c r="G5" s="101" t="s">
        <v>6</v>
      </c>
      <c r="H5" s="75" t="s">
        <v>7</v>
      </c>
      <c r="I5" s="76"/>
      <c r="J5" s="76"/>
      <c r="K5" s="77"/>
      <c r="L5" s="78"/>
      <c r="M5" s="106"/>
      <c r="N5" s="106"/>
      <c r="O5" s="106"/>
    </row>
    <row r="6" spans="1:48" ht="31.95" customHeight="1" x14ac:dyDescent="0.2">
      <c r="B6" s="95"/>
      <c r="C6" s="98"/>
      <c r="D6" s="100"/>
      <c r="E6" s="104"/>
      <c r="F6" s="101"/>
      <c r="G6" s="107"/>
      <c r="H6" s="101" t="s">
        <v>8</v>
      </c>
      <c r="I6" s="108" t="s">
        <v>9</v>
      </c>
      <c r="J6" s="102"/>
      <c r="K6" s="108" t="s">
        <v>10</v>
      </c>
      <c r="L6" s="102"/>
      <c r="M6" s="101" t="s">
        <v>11</v>
      </c>
      <c r="N6" s="102" t="s">
        <v>12</v>
      </c>
      <c r="O6" s="102" t="s">
        <v>13</v>
      </c>
    </row>
    <row r="7" spans="1:48" ht="67.650000000000006" customHeight="1" thickBot="1" x14ac:dyDescent="0.25">
      <c r="A7" s="1"/>
      <c r="B7" s="96"/>
      <c r="C7" s="99"/>
      <c r="D7" s="100"/>
      <c r="E7" s="104"/>
      <c r="F7" s="101"/>
      <c r="G7" s="107"/>
      <c r="H7" s="101"/>
      <c r="I7" s="79" t="s">
        <v>14</v>
      </c>
      <c r="J7" s="79" t="s">
        <v>15</v>
      </c>
      <c r="K7" s="79" t="s">
        <v>16</v>
      </c>
      <c r="L7" s="79" t="s">
        <v>17</v>
      </c>
      <c r="M7" s="101"/>
      <c r="N7" s="79" t="s">
        <v>18</v>
      </c>
      <c r="O7" s="79" t="s">
        <v>19</v>
      </c>
    </row>
    <row r="8" spans="1:48" s="8" customFormat="1" ht="9.6" thickBot="1" x14ac:dyDescent="0.35">
      <c r="A8" s="6"/>
      <c r="B8" s="7"/>
      <c r="C8" s="7"/>
      <c r="D8" s="80"/>
      <c r="E8" s="81"/>
      <c r="F8" s="82" t="s">
        <v>21</v>
      </c>
      <c r="G8" s="82" t="s">
        <v>22</v>
      </c>
      <c r="H8" s="82" t="s">
        <v>23</v>
      </c>
      <c r="I8" s="82" t="s">
        <v>24</v>
      </c>
      <c r="J8" s="82" t="s">
        <v>25</v>
      </c>
      <c r="K8" s="82" t="s">
        <v>26</v>
      </c>
      <c r="L8" s="82" t="s">
        <v>27</v>
      </c>
      <c r="M8" s="82" t="s">
        <v>28</v>
      </c>
      <c r="N8" s="82" t="s">
        <v>29</v>
      </c>
      <c r="O8" s="82" t="s">
        <v>30</v>
      </c>
    </row>
    <row r="9" spans="1:48" s="13" customFormat="1" ht="12" thickBot="1" x14ac:dyDescent="0.35">
      <c r="A9" s="9"/>
      <c r="B9" s="10"/>
      <c r="C9" s="11"/>
      <c r="D9" s="67"/>
      <c r="E9" s="68" t="s">
        <v>31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3">
      <c r="A10" s="9"/>
      <c r="B10" s="14" t="s">
        <v>32</v>
      </c>
      <c r="C10" s="15" t="s">
        <v>33</v>
      </c>
      <c r="D10" s="57" t="s">
        <v>32</v>
      </c>
      <c r="E10" s="58" t="s">
        <v>34</v>
      </c>
      <c r="F10" s="16">
        <v>7.0074247162943397</v>
      </c>
      <c r="G10" s="16" t="s">
        <v>20</v>
      </c>
      <c r="H10" s="16" t="s">
        <v>20</v>
      </c>
      <c r="I10" s="16" t="s">
        <v>20</v>
      </c>
      <c r="J10" s="16" t="s">
        <v>20</v>
      </c>
      <c r="K10" s="16" t="s">
        <v>20</v>
      </c>
      <c r="L10" s="16" t="s">
        <v>20</v>
      </c>
      <c r="M10" s="16">
        <v>0</v>
      </c>
      <c r="N10" s="16">
        <v>0</v>
      </c>
      <c r="O10" s="16">
        <v>0</v>
      </c>
    </row>
    <row r="11" spans="1:48" s="12" customFormat="1" x14ac:dyDescent="0.3">
      <c r="A11" s="9"/>
      <c r="B11" s="17" t="s">
        <v>35</v>
      </c>
      <c r="C11" s="15" t="s">
        <v>36</v>
      </c>
      <c r="D11" s="57" t="s">
        <v>35</v>
      </c>
      <c r="E11" s="58" t="s">
        <v>37</v>
      </c>
      <c r="F11" s="16">
        <v>41.416443180118101</v>
      </c>
      <c r="G11" s="16">
        <v>41.416443180118101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</row>
    <row r="12" spans="1:48" s="12" customFormat="1" x14ac:dyDescent="0.3">
      <c r="A12" s="9"/>
      <c r="B12" s="17" t="s">
        <v>38</v>
      </c>
      <c r="C12" s="15" t="s">
        <v>39</v>
      </c>
      <c r="D12" s="57" t="s">
        <v>38</v>
      </c>
      <c r="E12" s="58" t="s">
        <v>40</v>
      </c>
      <c r="F12" s="16">
        <v>29317.8583312909</v>
      </c>
      <c r="G12" s="16">
        <v>29120.9692357227</v>
      </c>
      <c r="H12" s="16">
        <v>196.889095568203</v>
      </c>
      <c r="I12" s="16">
        <v>0.30616705186641902</v>
      </c>
      <c r="J12" s="16">
        <v>196.58292851633601</v>
      </c>
      <c r="K12" s="16">
        <v>564.29284985582115</v>
      </c>
      <c r="L12" s="16">
        <v>367.40375428761803</v>
      </c>
      <c r="M12" s="16">
        <v>88.210763808722206</v>
      </c>
      <c r="N12" s="16">
        <v>88.210763808722206</v>
      </c>
      <c r="O12" s="16">
        <v>0</v>
      </c>
    </row>
    <row r="13" spans="1:48" s="12" customFormat="1" x14ac:dyDescent="0.3">
      <c r="A13" s="9"/>
      <c r="B13" s="17" t="s">
        <v>41</v>
      </c>
      <c r="C13" s="15" t="s">
        <v>42</v>
      </c>
      <c r="D13" s="57" t="s">
        <v>41</v>
      </c>
      <c r="E13" s="58" t="s">
        <v>43</v>
      </c>
      <c r="F13" s="16">
        <v>3675.9521793590202</v>
      </c>
      <c r="G13" s="16">
        <v>3252.6565899122502</v>
      </c>
      <c r="H13" s="16">
        <v>423.29558944676501</v>
      </c>
      <c r="I13" s="16">
        <v>109.651369838815</v>
      </c>
      <c r="J13" s="16">
        <v>313.64421960794999</v>
      </c>
      <c r="K13" s="16">
        <v>423.55073233590895</v>
      </c>
      <c r="L13" s="16">
        <v>0.25514288914352101</v>
      </c>
      <c r="M13" s="16">
        <v>88.935064227759995</v>
      </c>
      <c r="N13" s="16">
        <v>88.937079227759995</v>
      </c>
      <c r="O13" s="16">
        <v>2.0149999999999999E-3</v>
      </c>
    </row>
    <row r="14" spans="1:48" s="12" customFormat="1" x14ac:dyDescent="0.3">
      <c r="A14" s="9"/>
      <c r="B14" s="17" t="s">
        <v>44</v>
      </c>
      <c r="C14" s="15" t="s">
        <v>45</v>
      </c>
      <c r="D14" s="57" t="s">
        <v>44</v>
      </c>
      <c r="E14" s="58" t="s">
        <v>46</v>
      </c>
      <c r="F14" s="16">
        <v>453.32537301553702</v>
      </c>
      <c r="G14" s="16">
        <v>242.62980029514401</v>
      </c>
      <c r="H14" s="16">
        <v>210.69557272039401</v>
      </c>
      <c r="I14" s="16">
        <v>0</v>
      </c>
      <c r="J14" s="16">
        <v>210.69557272039401</v>
      </c>
      <c r="K14" s="16">
        <v>210.69557272039339</v>
      </c>
      <c r="L14" s="16">
        <v>0</v>
      </c>
      <c r="M14" s="16">
        <v>81.615966881667404</v>
      </c>
      <c r="N14" s="16">
        <v>81.615966881667404</v>
      </c>
      <c r="O14" s="16">
        <v>0</v>
      </c>
    </row>
    <row r="15" spans="1:48" s="12" customFormat="1" x14ac:dyDescent="0.3">
      <c r="A15" s="9"/>
      <c r="B15" s="17" t="s">
        <v>47</v>
      </c>
      <c r="C15" s="15" t="s">
        <v>48</v>
      </c>
      <c r="D15" s="57" t="s">
        <v>47</v>
      </c>
      <c r="E15" s="58" t="s">
        <v>49</v>
      </c>
      <c r="F15" s="16">
        <v>664.78246076110099</v>
      </c>
      <c r="G15" s="16" t="s">
        <v>20</v>
      </c>
      <c r="H15" s="16" t="s">
        <v>20</v>
      </c>
      <c r="I15" s="16" t="s">
        <v>20</v>
      </c>
      <c r="J15" s="16" t="s">
        <v>20</v>
      </c>
      <c r="K15" s="16" t="s">
        <v>20</v>
      </c>
      <c r="L15" s="16" t="s">
        <v>20</v>
      </c>
      <c r="M15" s="16">
        <v>13.498573717725799</v>
      </c>
      <c r="N15" s="16">
        <v>13.498573717725799</v>
      </c>
      <c r="O15" s="16">
        <v>0</v>
      </c>
    </row>
    <row r="16" spans="1:48" s="12" customFormat="1" x14ac:dyDescent="0.3">
      <c r="A16" s="9"/>
      <c r="B16" s="17" t="s">
        <v>50</v>
      </c>
      <c r="C16" s="15" t="s">
        <v>51</v>
      </c>
      <c r="D16" s="57" t="s">
        <v>50</v>
      </c>
      <c r="E16" s="58" t="s">
        <v>52</v>
      </c>
      <c r="F16" s="16">
        <v>2938.6259211575798</v>
      </c>
      <c r="G16" s="16" t="s">
        <v>20</v>
      </c>
      <c r="H16" s="16" t="s">
        <v>20</v>
      </c>
      <c r="I16" s="16" t="s">
        <v>20</v>
      </c>
      <c r="J16" s="16" t="s">
        <v>20</v>
      </c>
      <c r="K16" s="16" t="s">
        <v>20</v>
      </c>
      <c r="L16" s="16" t="s">
        <v>20</v>
      </c>
      <c r="M16" s="16">
        <v>0</v>
      </c>
      <c r="N16" s="16">
        <v>0</v>
      </c>
      <c r="O16" s="16">
        <v>0</v>
      </c>
    </row>
    <row r="17" spans="1:15" s="12" customFormat="1" x14ac:dyDescent="0.3">
      <c r="A17" s="9"/>
      <c r="B17" s="17" t="s">
        <v>53</v>
      </c>
      <c r="C17" s="15" t="s">
        <v>54</v>
      </c>
      <c r="D17" s="57" t="s">
        <v>53</v>
      </c>
      <c r="E17" s="58" t="s">
        <v>55</v>
      </c>
      <c r="F17" s="16">
        <v>478.72573558619098</v>
      </c>
      <c r="G17" s="16">
        <v>476.83471336974998</v>
      </c>
      <c r="H17" s="16">
        <v>1.8910222164419399</v>
      </c>
      <c r="I17" s="16">
        <v>0</v>
      </c>
      <c r="J17" s="16">
        <v>1.8910222164419399</v>
      </c>
      <c r="K17" s="16">
        <v>1.8910222164419399</v>
      </c>
      <c r="L17" s="16">
        <v>0</v>
      </c>
      <c r="M17" s="16">
        <v>0</v>
      </c>
      <c r="N17" s="16">
        <v>0</v>
      </c>
      <c r="O17" s="16">
        <v>0</v>
      </c>
    </row>
    <row r="18" spans="1:15" s="12" customFormat="1" x14ac:dyDescent="0.3">
      <c r="A18" s="9"/>
      <c r="B18" s="17" t="s">
        <v>56</v>
      </c>
      <c r="C18" s="15" t="s">
        <v>57</v>
      </c>
      <c r="D18" s="57" t="s">
        <v>56</v>
      </c>
      <c r="E18" s="58" t="s">
        <v>58</v>
      </c>
      <c r="F18" s="16">
        <v>189994.14986019101</v>
      </c>
      <c r="G18" s="16">
        <v>153679.737897388</v>
      </c>
      <c r="H18" s="16">
        <v>36314.411962803599</v>
      </c>
      <c r="I18" s="16">
        <v>11130.4898195116</v>
      </c>
      <c r="J18" s="16">
        <v>25183.922143291999</v>
      </c>
      <c r="K18" s="16">
        <v>39125.141151403259</v>
      </c>
      <c r="L18" s="16">
        <v>2810.7291885996401</v>
      </c>
      <c r="M18" s="16">
        <v>6470.9044785359984</v>
      </c>
      <c r="N18" s="16">
        <v>7077.278036398433</v>
      </c>
      <c r="O18" s="16">
        <v>606.37355786243506</v>
      </c>
    </row>
    <row r="19" spans="1:15" s="12" customFormat="1" x14ac:dyDescent="0.3">
      <c r="A19" s="9"/>
      <c r="B19" s="17" t="s">
        <v>59</v>
      </c>
      <c r="C19" s="15" t="s">
        <v>60</v>
      </c>
      <c r="D19" s="57" t="s">
        <v>59</v>
      </c>
      <c r="E19" s="58" t="s">
        <v>61</v>
      </c>
      <c r="F19" s="16">
        <v>2053.4264445468002</v>
      </c>
      <c r="G19" s="16">
        <v>1966.15443283375</v>
      </c>
      <c r="H19" s="16">
        <v>87.272011713050205</v>
      </c>
      <c r="I19" s="16">
        <v>6.6013322622536004</v>
      </c>
      <c r="J19" s="16">
        <v>80.670679450796598</v>
      </c>
      <c r="K19" s="16">
        <v>87.272011713050205</v>
      </c>
      <c r="L19" s="16">
        <v>0</v>
      </c>
      <c r="M19" s="16">
        <v>0</v>
      </c>
      <c r="N19" s="16">
        <v>0</v>
      </c>
      <c r="O19" s="16">
        <v>0</v>
      </c>
    </row>
    <row r="20" spans="1:15" s="12" customFormat="1" x14ac:dyDescent="0.3">
      <c r="A20" s="9"/>
      <c r="B20" s="17" t="s">
        <v>62</v>
      </c>
      <c r="C20" s="15" t="s">
        <v>63</v>
      </c>
      <c r="D20" s="57" t="s">
        <v>62</v>
      </c>
      <c r="E20" s="58" t="s">
        <v>64</v>
      </c>
      <c r="F20" s="16">
        <v>958.94576759997994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>
        <v>6.1761165115207302</v>
      </c>
      <c r="N20" s="16">
        <v>6.1761165115207302</v>
      </c>
      <c r="O20" s="16">
        <v>0</v>
      </c>
    </row>
    <row r="21" spans="1:15" s="12" customFormat="1" x14ac:dyDescent="0.3">
      <c r="A21" s="9"/>
      <c r="B21" s="17" t="s">
        <v>65</v>
      </c>
      <c r="C21" s="15" t="s">
        <v>66</v>
      </c>
      <c r="D21" s="57" t="s">
        <v>65</v>
      </c>
      <c r="E21" s="58" t="s">
        <v>67</v>
      </c>
      <c r="F21" s="16">
        <v>376.722216963189</v>
      </c>
      <c r="G21" s="16">
        <v>384.467635186047</v>
      </c>
      <c r="H21" s="16">
        <v>-7.7454182228581301</v>
      </c>
      <c r="I21" s="16">
        <v>2.7072501512679999E-3</v>
      </c>
      <c r="J21" s="16">
        <v>-7.7481254730093996</v>
      </c>
      <c r="K21" s="16">
        <v>10.6670773609401</v>
      </c>
      <c r="L21" s="16">
        <v>18.412495583798201</v>
      </c>
      <c r="M21" s="16">
        <v>0</v>
      </c>
      <c r="N21" s="16">
        <v>0</v>
      </c>
      <c r="O21" s="16">
        <v>0</v>
      </c>
    </row>
    <row r="22" spans="1:15" s="12" customFormat="1" x14ac:dyDescent="0.3">
      <c r="A22" s="9"/>
      <c r="B22" s="17" t="s">
        <v>68</v>
      </c>
      <c r="C22" s="15" t="s">
        <v>69</v>
      </c>
      <c r="D22" s="57" t="s">
        <v>68</v>
      </c>
      <c r="E22" s="58" t="s">
        <v>70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</row>
    <row r="23" spans="1:15" s="12" customFormat="1" x14ac:dyDescent="0.3">
      <c r="A23" s="9"/>
      <c r="B23" s="17" t="s">
        <v>71</v>
      </c>
      <c r="C23" s="15" t="s">
        <v>72</v>
      </c>
      <c r="D23" s="57" t="s">
        <v>71</v>
      </c>
      <c r="E23" s="58" t="s">
        <v>73</v>
      </c>
      <c r="F23" s="16">
        <v>3207.1317984297698</v>
      </c>
      <c r="G23" s="16">
        <v>1452.61813949769</v>
      </c>
      <c r="H23" s="16">
        <v>1754.51365893208</v>
      </c>
      <c r="I23" s="16">
        <v>1131.325784462</v>
      </c>
      <c r="J23" s="16">
        <v>623.18787447008401</v>
      </c>
      <c r="K23" s="16">
        <v>1754.51365893208</v>
      </c>
      <c r="L23" s="16">
        <v>0</v>
      </c>
      <c r="M23" s="16">
        <v>1320.2774228482899</v>
      </c>
      <c r="N23" s="16">
        <v>1320.2774228482899</v>
      </c>
      <c r="O23" s="16">
        <v>0</v>
      </c>
    </row>
    <row r="24" spans="1:15" s="12" customFormat="1" x14ac:dyDescent="0.3">
      <c r="A24" s="9"/>
      <c r="B24" s="17" t="s">
        <v>74</v>
      </c>
      <c r="C24" s="15" t="s">
        <v>75</v>
      </c>
      <c r="D24" s="57" t="s">
        <v>74</v>
      </c>
      <c r="E24" s="58" t="s">
        <v>76</v>
      </c>
      <c r="F24" s="16">
        <v>3167.9117876473701</v>
      </c>
      <c r="G24" s="16">
        <v>2857.0617543775102</v>
      </c>
      <c r="H24" s="16">
        <v>310.85003326985498</v>
      </c>
      <c r="I24" s="16">
        <v>19.609939832240102</v>
      </c>
      <c r="J24" s="16">
        <v>291.24009343761497</v>
      </c>
      <c r="K24" s="16">
        <v>310.85003326985498</v>
      </c>
      <c r="L24" s="16">
        <v>0</v>
      </c>
      <c r="M24" s="16">
        <v>115.02375959221899</v>
      </c>
      <c r="N24" s="16">
        <v>115.02375959221899</v>
      </c>
      <c r="O24" s="16">
        <v>0</v>
      </c>
    </row>
    <row r="25" spans="1:15" s="12" customFormat="1" x14ac:dyDescent="0.3">
      <c r="A25" s="9"/>
      <c r="B25" s="17" t="s">
        <v>77</v>
      </c>
      <c r="C25" s="15" t="s">
        <v>78</v>
      </c>
      <c r="D25" s="57" t="s">
        <v>77</v>
      </c>
      <c r="E25" s="58" t="s">
        <v>79</v>
      </c>
      <c r="F25" s="16">
        <v>9575.5347010322603</v>
      </c>
      <c r="G25" s="16">
        <v>6847.4932319675299</v>
      </c>
      <c r="H25" s="16">
        <v>2728.0414690647399</v>
      </c>
      <c r="I25" s="16">
        <v>43.1298923355562</v>
      </c>
      <c r="J25" s="16">
        <v>2684.9115767291801</v>
      </c>
      <c r="K25" s="16">
        <v>2772.8250688174198</v>
      </c>
      <c r="L25" s="16">
        <v>44.783599752686904</v>
      </c>
      <c r="M25" s="16">
        <v>1078.71729661632</v>
      </c>
      <c r="N25" s="16">
        <v>1078.8805166163199</v>
      </c>
      <c r="O25" s="16">
        <v>0.16322</v>
      </c>
    </row>
    <row r="26" spans="1:15" s="12" customFormat="1" x14ac:dyDescent="0.3">
      <c r="A26" s="9"/>
      <c r="B26" s="17" t="s">
        <v>80</v>
      </c>
      <c r="C26" s="15" t="s">
        <v>81</v>
      </c>
      <c r="D26" s="57" t="s">
        <v>80</v>
      </c>
      <c r="E26" s="58" t="s">
        <v>82</v>
      </c>
      <c r="F26" s="16">
        <v>6.8227705164515999</v>
      </c>
      <c r="G26" s="16" t="s">
        <v>20</v>
      </c>
      <c r="H26" s="16" t="s">
        <v>20</v>
      </c>
      <c r="I26" s="16" t="s">
        <v>20</v>
      </c>
      <c r="J26" s="16" t="s">
        <v>20</v>
      </c>
      <c r="K26" s="16" t="s">
        <v>20</v>
      </c>
      <c r="L26" s="16" t="s">
        <v>20</v>
      </c>
      <c r="M26" s="16">
        <v>0</v>
      </c>
      <c r="N26" s="16">
        <v>0</v>
      </c>
      <c r="O26" s="16">
        <v>0</v>
      </c>
    </row>
    <row r="27" spans="1:15" s="12" customFormat="1" x14ac:dyDescent="0.3">
      <c r="A27" s="9"/>
      <c r="B27" s="17" t="s">
        <v>83</v>
      </c>
      <c r="C27" s="15" t="s">
        <v>84</v>
      </c>
      <c r="D27" s="57" t="s">
        <v>83</v>
      </c>
      <c r="E27" s="58" t="s">
        <v>85</v>
      </c>
      <c r="F27" s="16">
        <v>651.91632678031397</v>
      </c>
      <c r="G27" s="16">
        <v>641.01548503038896</v>
      </c>
      <c r="H27" s="16">
        <v>10.900841749925601</v>
      </c>
      <c r="I27" s="16">
        <v>0</v>
      </c>
      <c r="J27" s="16">
        <v>10.900841749925601</v>
      </c>
      <c r="K27" s="16">
        <v>10.900841749925629</v>
      </c>
      <c r="L27" s="16">
        <v>0</v>
      </c>
      <c r="M27" s="16">
        <v>1.10959969</v>
      </c>
      <c r="N27" s="16">
        <v>1.10959969</v>
      </c>
      <c r="O27" s="16">
        <v>0</v>
      </c>
    </row>
    <row r="28" spans="1:15" s="12" customFormat="1" x14ac:dyDescent="0.3">
      <c r="A28" s="9"/>
      <c r="B28" s="17" t="s">
        <v>86</v>
      </c>
      <c r="C28" s="15" t="s">
        <v>87</v>
      </c>
      <c r="D28" s="57" t="s">
        <v>86</v>
      </c>
      <c r="E28" s="58" t="s">
        <v>88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</row>
    <row r="29" spans="1:15" s="12" customFormat="1" x14ac:dyDescent="0.3">
      <c r="A29" s="9"/>
      <c r="B29" s="17" t="s">
        <v>89</v>
      </c>
      <c r="C29" s="15" t="s">
        <v>90</v>
      </c>
      <c r="D29" s="57" t="s">
        <v>89</v>
      </c>
      <c r="E29" s="58" t="s">
        <v>91</v>
      </c>
      <c r="F29" s="16">
        <v>78.400044153343998</v>
      </c>
      <c r="G29" s="16" t="s">
        <v>20</v>
      </c>
      <c r="H29" s="16" t="s">
        <v>20</v>
      </c>
      <c r="I29" s="16" t="s">
        <v>20</v>
      </c>
      <c r="J29" s="16" t="s">
        <v>20</v>
      </c>
      <c r="K29" s="16" t="s">
        <v>20</v>
      </c>
      <c r="L29" s="16" t="s">
        <v>20</v>
      </c>
      <c r="M29" s="16">
        <v>0</v>
      </c>
      <c r="N29" s="16">
        <v>0</v>
      </c>
      <c r="O29" s="16">
        <v>0</v>
      </c>
    </row>
    <row r="30" spans="1:15" s="12" customFormat="1" x14ac:dyDescent="0.3">
      <c r="A30" s="9"/>
      <c r="B30" s="17" t="s">
        <v>92</v>
      </c>
      <c r="C30" s="15" t="s">
        <v>93</v>
      </c>
      <c r="D30" s="57" t="s">
        <v>92</v>
      </c>
      <c r="E30" s="58" t="s">
        <v>94</v>
      </c>
      <c r="F30" s="16">
        <v>277.23129046271902</v>
      </c>
      <c r="G30" s="16">
        <v>275.03712361949198</v>
      </c>
      <c r="H30" s="16">
        <v>2.1941668432268799</v>
      </c>
      <c r="I30" s="16">
        <v>0</v>
      </c>
      <c r="J30" s="16">
        <v>2.1941668432268799</v>
      </c>
      <c r="K30" s="16">
        <v>2.1941668432268799</v>
      </c>
      <c r="L30" s="16">
        <v>0</v>
      </c>
      <c r="M30" s="16">
        <v>0</v>
      </c>
      <c r="N30" s="16">
        <v>0</v>
      </c>
      <c r="O30" s="16">
        <v>0</v>
      </c>
    </row>
    <row r="31" spans="1:15" s="12" customFormat="1" x14ac:dyDescent="0.3">
      <c r="A31" s="9"/>
      <c r="B31" s="17" t="s">
        <v>95</v>
      </c>
      <c r="C31" s="15" t="s">
        <v>96</v>
      </c>
      <c r="D31" s="57" t="s">
        <v>95</v>
      </c>
      <c r="E31" s="58" t="s">
        <v>97</v>
      </c>
      <c r="F31" s="16">
        <v>0.40924385506018901</v>
      </c>
      <c r="G31" s="16">
        <v>0.40924385506018901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</row>
    <row r="32" spans="1:15" s="12" customFormat="1" x14ac:dyDescent="0.3">
      <c r="A32" s="9"/>
      <c r="B32" s="17" t="s">
        <v>98</v>
      </c>
      <c r="C32" s="15" t="s">
        <v>99</v>
      </c>
      <c r="D32" s="57" t="s">
        <v>98</v>
      </c>
      <c r="E32" s="58" t="s">
        <v>100</v>
      </c>
      <c r="F32" s="16">
        <v>-13569.178193940001</v>
      </c>
      <c r="G32" s="16">
        <v>460.13122984038199</v>
      </c>
      <c r="H32" s="16">
        <v>-14029.3094237804</v>
      </c>
      <c r="I32" s="16">
        <v>2268.9443879149799</v>
      </c>
      <c r="J32" s="16">
        <v>-16298.2538116954</v>
      </c>
      <c r="K32" s="16">
        <v>9147.6338177767502</v>
      </c>
      <c r="L32" s="16">
        <v>23176.943241557099</v>
      </c>
      <c r="M32" s="16">
        <v>5059.5844888826996</v>
      </c>
      <c r="N32" s="16">
        <v>5059.5844888826996</v>
      </c>
      <c r="O32" s="16">
        <v>0</v>
      </c>
    </row>
    <row r="33" spans="1:15" s="12" customFormat="1" x14ac:dyDescent="0.3">
      <c r="A33" s="9"/>
      <c r="B33" s="17" t="s">
        <v>101</v>
      </c>
      <c r="C33" s="15" t="s">
        <v>102</v>
      </c>
      <c r="D33" s="57" t="s">
        <v>101</v>
      </c>
      <c r="E33" s="58" t="s">
        <v>103</v>
      </c>
      <c r="F33" s="16">
        <v>69.749476920046803</v>
      </c>
      <c r="G33" s="16">
        <v>19.897225159962399</v>
      </c>
      <c r="H33" s="16">
        <v>49.8522517600844</v>
      </c>
      <c r="I33" s="16">
        <v>0</v>
      </c>
      <c r="J33" s="16">
        <v>49.8522517600844</v>
      </c>
      <c r="K33" s="16">
        <v>49.8522517600844</v>
      </c>
      <c r="L33" s="16">
        <v>0</v>
      </c>
      <c r="M33" s="16">
        <v>23.829000000000001</v>
      </c>
      <c r="N33" s="16">
        <v>23.829000000000001</v>
      </c>
      <c r="O33" s="16">
        <v>0</v>
      </c>
    </row>
    <row r="34" spans="1:15" s="12" customFormat="1" x14ac:dyDescent="0.3">
      <c r="A34" s="9"/>
      <c r="B34" s="17" t="s">
        <v>104</v>
      </c>
      <c r="C34" s="15" t="s">
        <v>105</v>
      </c>
      <c r="D34" s="57" t="s">
        <v>104</v>
      </c>
      <c r="E34" s="58" t="s">
        <v>106</v>
      </c>
      <c r="F34" s="16">
        <v>2771.69240837711</v>
      </c>
      <c r="G34" s="16">
        <v>2425.25389144886</v>
      </c>
      <c r="H34" s="16">
        <v>346.43851692825098</v>
      </c>
      <c r="I34" s="16">
        <v>111.656487158072</v>
      </c>
      <c r="J34" s="16">
        <v>234.78202977017901</v>
      </c>
      <c r="K34" s="16">
        <v>346.95631292825107</v>
      </c>
      <c r="L34" s="16">
        <v>0.51779600000000003</v>
      </c>
      <c r="M34" s="16">
        <v>183.7553643459311</v>
      </c>
      <c r="N34" s="16">
        <v>184.2731603459311</v>
      </c>
      <c r="O34" s="16">
        <v>0.51779600000000003</v>
      </c>
    </row>
    <row r="35" spans="1:15" s="12" customFormat="1" x14ac:dyDescent="0.3">
      <c r="A35" s="9"/>
      <c r="B35" s="17" t="s">
        <v>107</v>
      </c>
      <c r="C35" s="15" t="s">
        <v>108</v>
      </c>
      <c r="D35" s="57" t="s">
        <v>107</v>
      </c>
      <c r="E35" s="58" t="s">
        <v>109</v>
      </c>
      <c r="F35" s="16" t="s">
        <v>20</v>
      </c>
      <c r="G35" s="16" t="s">
        <v>20</v>
      </c>
      <c r="H35" s="16">
        <v>29.258380330129</v>
      </c>
      <c r="I35" s="16">
        <v>0</v>
      </c>
      <c r="J35" s="16">
        <v>29.258380330129</v>
      </c>
      <c r="K35" s="16">
        <v>29.258380330129</v>
      </c>
      <c r="L35" s="16">
        <v>0</v>
      </c>
      <c r="M35" s="16" t="s">
        <v>20</v>
      </c>
      <c r="N35" s="16" t="s">
        <v>20</v>
      </c>
      <c r="O35" s="16" t="s">
        <v>20</v>
      </c>
    </row>
    <row r="36" spans="1:15" s="12" customFormat="1" x14ac:dyDescent="0.3">
      <c r="A36" s="9"/>
      <c r="B36" s="17" t="s">
        <v>110</v>
      </c>
      <c r="C36" s="15" t="s">
        <v>111</v>
      </c>
      <c r="D36" s="57" t="s">
        <v>110</v>
      </c>
      <c r="E36" s="58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</row>
    <row r="37" spans="1:15" s="12" customFormat="1" x14ac:dyDescent="0.3">
      <c r="A37" s="9"/>
      <c r="B37" s="17" t="s">
        <v>113</v>
      </c>
      <c r="C37" s="15" t="s">
        <v>114</v>
      </c>
      <c r="D37" s="57" t="s">
        <v>113</v>
      </c>
      <c r="E37" s="58" t="s">
        <v>115</v>
      </c>
      <c r="F37" s="16">
        <v>1587.50071352644</v>
      </c>
      <c r="G37" s="16">
        <v>1983.21909690857</v>
      </c>
      <c r="H37" s="16">
        <v>-395.71838338212802</v>
      </c>
      <c r="I37" s="16">
        <v>0</v>
      </c>
      <c r="J37" s="16">
        <v>-395.71838338212802</v>
      </c>
      <c r="K37" s="16">
        <v>11.0310848041385</v>
      </c>
      <c r="L37" s="16">
        <v>406.74946818626699</v>
      </c>
      <c r="M37" s="16">
        <v>0</v>
      </c>
      <c r="N37" s="16">
        <v>0</v>
      </c>
      <c r="O37" s="16">
        <v>0</v>
      </c>
    </row>
    <row r="38" spans="1:15" s="12" customFormat="1" x14ac:dyDescent="0.3">
      <c r="A38" s="9"/>
      <c r="B38" s="17" t="s">
        <v>116</v>
      </c>
      <c r="C38" s="15" t="s">
        <v>117</v>
      </c>
      <c r="D38" s="57" t="s">
        <v>116</v>
      </c>
      <c r="E38" s="58" t="s">
        <v>118</v>
      </c>
      <c r="F38" s="16">
        <v>626.12755067737601</v>
      </c>
      <c r="G38" s="59">
        <v>624.17106109284396</v>
      </c>
      <c r="H38" s="16">
        <v>1.95648958453185</v>
      </c>
      <c r="I38" s="16">
        <v>0</v>
      </c>
      <c r="J38" s="16">
        <v>1.95648958453185</v>
      </c>
      <c r="K38" s="16">
        <v>1.95648958453185</v>
      </c>
      <c r="L38" s="16">
        <v>0</v>
      </c>
      <c r="M38" s="16">
        <v>0</v>
      </c>
      <c r="N38" s="16">
        <v>0</v>
      </c>
      <c r="O38" s="16">
        <v>0</v>
      </c>
    </row>
    <row r="39" spans="1:15" s="12" customFormat="1" x14ac:dyDescent="0.3">
      <c r="A39" s="9"/>
      <c r="B39" s="17" t="s">
        <v>119</v>
      </c>
      <c r="C39" s="15" t="s">
        <v>120</v>
      </c>
      <c r="D39" s="57" t="s">
        <v>119</v>
      </c>
      <c r="E39" s="58" t="s">
        <v>121</v>
      </c>
      <c r="F39" s="16">
        <v>282.505436930266</v>
      </c>
      <c r="G39" s="16" t="s">
        <v>20</v>
      </c>
      <c r="H39" s="16" t="s">
        <v>20</v>
      </c>
      <c r="I39" s="16" t="s">
        <v>20</v>
      </c>
      <c r="J39" s="16" t="s">
        <v>20</v>
      </c>
      <c r="K39" s="16" t="s">
        <v>20</v>
      </c>
      <c r="L39" s="16" t="s">
        <v>20</v>
      </c>
      <c r="M39" s="16">
        <v>30</v>
      </c>
      <c r="N39" s="16">
        <v>30</v>
      </c>
      <c r="O39" s="16">
        <v>0</v>
      </c>
    </row>
    <row r="40" spans="1:15" s="12" customFormat="1" x14ac:dyDescent="0.3">
      <c r="A40" s="9"/>
      <c r="B40" s="17" t="s">
        <v>122</v>
      </c>
      <c r="C40" s="15" t="s">
        <v>123</v>
      </c>
      <c r="D40" s="57" t="s">
        <v>122</v>
      </c>
      <c r="E40" s="58" t="s">
        <v>124</v>
      </c>
      <c r="F40" s="16">
        <v>-6045.4178207268897</v>
      </c>
      <c r="G40" s="16">
        <v>15193.221717202699</v>
      </c>
      <c r="H40" s="16">
        <v>-21238.639537929601</v>
      </c>
      <c r="I40" s="16">
        <v>804.36648282701901</v>
      </c>
      <c r="J40" s="16">
        <v>-22043.006020756598</v>
      </c>
      <c r="K40" s="16">
        <v>3108.2597254618699</v>
      </c>
      <c r="L40" s="16">
        <v>24346.8992633915</v>
      </c>
      <c r="M40" s="16">
        <v>1841.7416798526899</v>
      </c>
      <c r="N40" s="16">
        <v>1841.7416798526899</v>
      </c>
      <c r="O40" s="16">
        <v>0</v>
      </c>
    </row>
    <row r="41" spans="1:15" s="12" customFormat="1" x14ac:dyDescent="0.3">
      <c r="A41" s="9"/>
      <c r="B41" s="17" t="s">
        <v>125</v>
      </c>
      <c r="C41" s="15" t="s">
        <v>126</v>
      </c>
      <c r="D41" s="57" t="s">
        <v>125</v>
      </c>
      <c r="E41" s="58" t="s">
        <v>127</v>
      </c>
      <c r="F41" s="16">
        <v>100.378823542546</v>
      </c>
      <c r="G41" s="16" t="s">
        <v>20</v>
      </c>
      <c r="H41" s="16" t="s">
        <v>20</v>
      </c>
      <c r="I41" s="16" t="s">
        <v>20</v>
      </c>
      <c r="J41" s="16" t="s">
        <v>20</v>
      </c>
      <c r="K41" s="16" t="s">
        <v>20</v>
      </c>
      <c r="L41" s="16" t="s">
        <v>20</v>
      </c>
      <c r="M41" s="16">
        <v>0</v>
      </c>
      <c r="N41" s="16">
        <v>0</v>
      </c>
      <c r="O41" s="16">
        <v>0</v>
      </c>
    </row>
    <row r="42" spans="1:15" s="12" customFormat="1" x14ac:dyDescent="0.3">
      <c r="A42" s="9"/>
      <c r="B42" s="17" t="s">
        <v>128</v>
      </c>
      <c r="C42" s="15" t="s">
        <v>129</v>
      </c>
      <c r="D42" s="57" t="s">
        <v>128</v>
      </c>
      <c r="E42" s="58" t="s">
        <v>130</v>
      </c>
      <c r="F42" s="16">
        <v>248.383484052059</v>
      </c>
      <c r="G42" s="16">
        <v>237.623823349547</v>
      </c>
      <c r="H42" s="16">
        <v>10.759660702511299</v>
      </c>
      <c r="I42" s="16">
        <v>0.48299547469601001</v>
      </c>
      <c r="J42" s="16">
        <v>10.2766652278153</v>
      </c>
      <c r="K42" s="16">
        <v>10.759660702511299</v>
      </c>
      <c r="L42" s="16">
        <v>0</v>
      </c>
      <c r="M42" s="16">
        <v>3.4849999999999999</v>
      </c>
      <c r="N42" s="16">
        <v>3.4849999999999999</v>
      </c>
      <c r="O42" s="16">
        <v>0</v>
      </c>
    </row>
    <row r="43" spans="1:15" s="12" customFormat="1" x14ac:dyDescent="0.3">
      <c r="A43" s="9"/>
      <c r="B43" s="17" t="s">
        <v>131</v>
      </c>
      <c r="C43" s="15" t="s">
        <v>132</v>
      </c>
      <c r="D43" s="57" t="s">
        <v>131</v>
      </c>
      <c r="E43" s="58" t="s">
        <v>133</v>
      </c>
      <c r="F43" s="16">
        <v>1551.62424321959</v>
      </c>
      <c r="G43" s="16">
        <v>1331.63176993346</v>
      </c>
      <c r="H43" s="16">
        <v>219.99247328612699</v>
      </c>
      <c r="I43" s="16">
        <v>0</v>
      </c>
      <c r="J43" s="16">
        <v>219.99247328612699</v>
      </c>
      <c r="K43" s="16">
        <v>219.99247328612699</v>
      </c>
      <c r="L43" s="16">
        <v>0</v>
      </c>
      <c r="M43" s="16">
        <v>0</v>
      </c>
      <c r="N43" s="16">
        <v>0</v>
      </c>
      <c r="O43" s="16">
        <v>0</v>
      </c>
    </row>
    <row r="44" spans="1:15" s="12" customFormat="1" x14ac:dyDescent="0.3">
      <c r="A44" s="18"/>
      <c r="B44" s="17" t="s">
        <v>134</v>
      </c>
      <c r="C44" s="15" t="s">
        <v>135</v>
      </c>
      <c r="D44" s="57" t="s">
        <v>134</v>
      </c>
      <c r="E44" s="58" t="s">
        <v>136</v>
      </c>
      <c r="F44" s="16">
        <v>1336.35419802417</v>
      </c>
      <c r="G44" s="16" t="s">
        <v>20</v>
      </c>
      <c r="H44" s="16" t="s">
        <v>20</v>
      </c>
      <c r="I44" s="16" t="s">
        <v>20</v>
      </c>
      <c r="J44" s="16" t="s">
        <v>20</v>
      </c>
      <c r="K44" s="16" t="s">
        <v>20</v>
      </c>
      <c r="L44" s="16" t="s">
        <v>20</v>
      </c>
      <c r="M44" s="16">
        <v>0</v>
      </c>
      <c r="N44" s="16">
        <v>0</v>
      </c>
      <c r="O44" s="16">
        <v>0</v>
      </c>
    </row>
    <row r="45" spans="1:15" s="12" customFormat="1" x14ac:dyDescent="0.3">
      <c r="A45" s="9"/>
      <c r="B45" s="17" t="s">
        <v>137</v>
      </c>
      <c r="C45" s="15" t="s">
        <v>138</v>
      </c>
      <c r="D45" s="57" t="s">
        <v>137</v>
      </c>
      <c r="E45" s="58" t="s">
        <v>139</v>
      </c>
      <c r="F45" s="16">
        <v>25078.988537638099</v>
      </c>
      <c r="G45" s="16">
        <v>24548.739703974101</v>
      </c>
      <c r="H45" s="16">
        <v>530.24883366401298</v>
      </c>
      <c r="I45" s="16">
        <v>13.163487273369199</v>
      </c>
      <c r="J45" s="16">
        <v>517.08534639064396</v>
      </c>
      <c r="K45" s="16">
        <v>8698.8595966044395</v>
      </c>
      <c r="L45" s="16">
        <v>8168.6107629404305</v>
      </c>
      <c r="M45" s="16">
        <v>2300.9789688321994</v>
      </c>
      <c r="N45" s="16">
        <v>2333.5122828321996</v>
      </c>
      <c r="O45" s="16">
        <v>32.533313999999997</v>
      </c>
    </row>
    <row r="46" spans="1:15" s="12" customFormat="1" x14ac:dyDescent="0.3">
      <c r="A46" s="9"/>
      <c r="B46" s="17" t="s">
        <v>140</v>
      </c>
      <c r="C46" s="15" t="s">
        <v>141</v>
      </c>
      <c r="D46" s="57" t="s">
        <v>140</v>
      </c>
      <c r="E46" s="58" t="s">
        <v>142</v>
      </c>
      <c r="F46" s="16">
        <v>0.96697658595728397</v>
      </c>
      <c r="G46" s="16" t="s">
        <v>20</v>
      </c>
      <c r="H46" s="16" t="s">
        <v>20</v>
      </c>
      <c r="I46" s="16" t="s">
        <v>20</v>
      </c>
      <c r="J46" s="16" t="s">
        <v>20</v>
      </c>
      <c r="K46" s="16" t="s">
        <v>20</v>
      </c>
      <c r="L46" s="16" t="s">
        <v>20</v>
      </c>
      <c r="M46" s="16">
        <v>0</v>
      </c>
      <c r="N46" s="16">
        <v>0</v>
      </c>
      <c r="O46" s="16">
        <v>0</v>
      </c>
    </row>
    <row r="47" spans="1:15" s="12" customFormat="1" x14ac:dyDescent="0.3">
      <c r="A47" s="9"/>
      <c r="B47" s="17" t="s">
        <v>143</v>
      </c>
      <c r="C47" s="15" t="s">
        <v>144</v>
      </c>
      <c r="D47" s="57" t="s">
        <v>143</v>
      </c>
      <c r="E47" s="58" t="s">
        <v>145</v>
      </c>
      <c r="F47" s="16">
        <v>427.61763129157799</v>
      </c>
      <c r="G47" s="16">
        <v>298.97805172752697</v>
      </c>
      <c r="H47" s="16">
        <v>128.63957956405099</v>
      </c>
      <c r="I47" s="16">
        <v>0</v>
      </c>
      <c r="J47" s="16">
        <v>128.63957956405099</v>
      </c>
      <c r="K47" s="16">
        <v>128.6395795640509</v>
      </c>
      <c r="L47" s="16">
        <v>0</v>
      </c>
      <c r="M47" s="16">
        <v>119.38296395160999</v>
      </c>
      <c r="N47" s="16">
        <v>119.38296395160999</v>
      </c>
      <c r="O47" s="16">
        <v>0</v>
      </c>
    </row>
    <row r="48" spans="1:15" s="12" customFormat="1" x14ac:dyDescent="0.3">
      <c r="A48" s="9"/>
      <c r="B48" s="17" t="s">
        <v>146</v>
      </c>
      <c r="C48" s="15" t="s">
        <v>147</v>
      </c>
      <c r="D48" s="57" t="s">
        <v>146</v>
      </c>
      <c r="E48" s="58" t="s">
        <v>148</v>
      </c>
      <c r="F48" s="16">
        <v>592.51200964831605</v>
      </c>
      <c r="G48" s="16">
        <v>553.02738902085696</v>
      </c>
      <c r="H48" s="16">
        <v>39.484620627459101</v>
      </c>
      <c r="I48" s="16">
        <v>46.121083547996101</v>
      </c>
      <c r="J48" s="16">
        <v>-6.6364629205370003</v>
      </c>
      <c r="K48" s="16">
        <v>69.263869950179</v>
      </c>
      <c r="L48" s="16">
        <v>29.779249322719899</v>
      </c>
      <c r="M48" s="16">
        <v>46.022883571549201</v>
      </c>
      <c r="N48" s="16">
        <v>46.0234355715492</v>
      </c>
      <c r="O48" s="16">
        <v>5.5199999999999997E-4</v>
      </c>
    </row>
    <row r="49" spans="1:15" s="12" customFormat="1" x14ac:dyDescent="0.3">
      <c r="A49" s="9"/>
      <c r="B49" s="17" t="s">
        <v>149</v>
      </c>
      <c r="C49" s="15" t="s">
        <v>150</v>
      </c>
      <c r="D49" s="57" t="s">
        <v>149</v>
      </c>
      <c r="E49" s="58" t="s">
        <v>151</v>
      </c>
      <c r="F49" s="16">
        <v>235.332253249031</v>
      </c>
      <c r="G49" s="16">
        <v>232.27249173790901</v>
      </c>
      <c r="H49" s="16">
        <v>3.0597615111220602</v>
      </c>
      <c r="I49" s="16">
        <v>0</v>
      </c>
      <c r="J49" s="16">
        <v>3.0597615111220602</v>
      </c>
      <c r="K49" s="16">
        <v>3.0597615111220602</v>
      </c>
      <c r="L49" s="16">
        <v>0</v>
      </c>
      <c r="M49" s="16">
        <v>0</v>
      </c>
      <c r="N49" s="16">
        <v>0</v>
      </c>
      <c r="O49" s="16">
        <v>0</v>
      </c>
    </row>
    <row r="50" spans="1:15" s="12" customFormat="1" x14ac:dyDescent="0.3">
      <c r="A50" s="9"/>
      <c r="B50" s="17" t="s">
        <v>152</v>
      </c>
      <c r="C50" s="15" t="s">
        <v>153</v>
      </c>
      <c r="D50" s="57" t="s">
        <v>152</v>
      </c>
      <c r="E50" s="58" t="s">
        <v>154</v>
      </c>
      <c r="F50" s="16">
        <v>128.735894489591</v>
      </c>
      <c r="G50" s="16" t="s">
        <v>20</v>
      </c>
      <c r="H50" s="16" t="s">
        <v>20</v>
      </c>
      <c r="I50" s="16" t="s">
        <v>20</v>
      </c>
      <c r="J50" s="16" t="s">
        <v>20</v>
      </c>
      <c r="K50" s="16" t="s">
        <v>20</v>
      </c>
      <c r="L50" s="16" t="s">
        <v>20</v>
      </c>
      <c r="M50" s="16">
        <v>0</v>
      </c>
      <c r="N50" s="16">
        <v>0</v>
      </c>
      <c r="O50" s="16">
        <v>0</v>
      </c>
    </row>
    <row r="51" spans="1:15" s="12" customFormat="1" x14ac:dyDescent="0.3">
      <c r="A51" s="9"/>
      <c r="B51" s="17" t="s">
        <v>155</v>
      </c>
      <c r="C51" s="15" t="s">
        <v>156</v>
      </c>
      <c r="D51" s="57" t="s">
        <v>155</v>
      </c>
      <c r="E51" s="58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s="12" customFormat="1" x14ac:dyDescent="0.3">
      <c r="A52" s="9"/>
      <c r="B52" s="17" t="s">
        <v>158</v>
      </c>
      <c r="C52" s="15" t="s">
        <v>159</v>
      </c>
      <c r="D52" s="57" t="s">
        <v>158</v>
      </c>
      <c r="E52" s="58" t="s">
        <v>160</v>
      </c>
      <c r="F52" s="16">
        <v>0.77694974357254498</v>
      </c>
      <c r="G52" s="16">
        <v>0.77694974357254498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s="12" customFormat="1" x14ac:dyDescent="0.3">
      <c r="A53" s="9"/>
      <c r="B53" s="17" t="s">
        <v>161</v>
      </c>
      <c r="C53" s="15" t="s">
        <v>162</v>
      </c>
      <c r="D53" s="57" t="s">
        <v>161</v>
      </c>
      <c r="E53" s="58" t="s">
        <v>163</v>
      </c>
      <c r="F53" s="16">
        <v>1955.21449496543</v>
      </c>
      <c r="G53" s="16">
        <v>1266.7373453370401</v>
      </c>
      <c r="H53" s="16">
        <v>688.477149628387</v>
      </c>
      <c r="I53" s="16">
        <v>139.28960722531201</v>
      </c>
      <c r="J53" s="16">
        <v>549.18754240307499</v>
      </c>
      <c r="K53" s="16">
        <v>688.477149628387</v>
      </c>
      <c r="L53" s="16">
        <v>0</v>
      </c>
      <c r="M53" s="16">
        <v>138.14435</v>
      </c>
      <c r="N53" s="16">
        <v>138.14435</v>
      </c>
      <c r="O53" s="16">
        <v>0</v>
      </c>
    </row>
    <row r="54" spans="1:15" s="12" customFormat="1" x14ac:dyDescent="0.3">
      <c r="A54" s="9"/>
      <c r="B54" s="17" t="s">
        <v>164</v>
      </c>
      <c r="C54" s="15" t="s">
        <v>165</v>
      </c>
      <c r="D54" s="57" t="s">
        <v>164</v>
      </c>
      <c r="E54" s="58" t="s">
        <v>166</v>
      </c>
      <c r="F54" s="16">
        <v>175.77593242955899</v>
      </c>
      <c r="G54" s="16" t="s">
        <v>20</v>
      </c>
      <c r="H54" s="16" t="s">
        <v>20</v>
      </c>
      <c r="I54" s="16" t="s">
        <v>20</v>
      </c>
      <c r="J54" s="16" t="s">
        <v>20</v>
      </c>
      <c r="K54" s="16" t="s">
        <v>20</v>
      </c>
      <c r="L54" s="16" t="s">
        <v>20</v>
      </c>
      <c r="M54" s="16">
        <v>0</v>
      </c>
      <c r="N54" s="16">
        <v>0</v>
      </c>
      <c r="O54" s="16">
        <v>0</v>
      </c>
    </row>
    <row r="55" spans="1:15" s="12" customFormat="1" x14ac:dyDescent="0.3">
      <c r="A55" s="9"/>
      <c r="B55" s="17" t="s">
        <v>167</v>
      </c>
      <c r="C55" s="15" t="s">
        <v>168</v>
      </c>
      <c r="D55" s="57" t="s">
        <v>167</v>
      </c>
      <c r="E55" s="58" t="s">
        <v>169</v>
      </c>
      <c r="F55" s="16">
        <v>185.15777296454101</v>
      </c>
      <c r="G55" s="16">
        <v>184.555410749266</v>
      </c>
      <c r="H55" s="16">
        <v>0.60236221527457701</v>
      </c>
      <c r="I55" s="16">
        <v>0</v>
      </c>
      <c r="J55" s="16">
        <v>0.60236221527457701</v>
      </c>
      <c r="K55" s="16">
        <v>0.60236221527457701</v>
      </c>
      <c r="L55" s="16">
        <v>0</v>
      </c>
      <c r="M55" s="16">
        <v>0</v>
      </c>
      <c r="N55" s="16">
        <v>0</v>
      </c>
      <c r="O55" s="16">
        <v>0</v>
      </c>
    </row>
    <row r="56" spans="1:15" s="12" customFormat="1" x14ac:dyDescent="0.3">
      <c r="A56" s="9"/>
      <c r="B56" s="17" t="s">
        <v>170</v>
      </c>
      <c r="C56" s="15" t="s">
        <v>171</v>
      </c>
      <c r="D56" s="57" t="s">
        <v>170</v>
      </c>
      <c r="E56" s="58" t="s">
        <v>172</v>
      </c>
      <c r="F56" s="16">
        <v>6398.6332389863801</v>
      </c>
      <c r="G56" s="16">
        <v>6199.0836889843204</v>
      </c>
      <c r="H56" s="16">
        <v>199.549550002057</v>
      </c>
      <c r="I56" s="16">
        <v>0</v>
      </c>
      <c r="J56" s="16">
        <v>199.549550002057</v>
      </c>
      <c r="K56" s="16">
        <v>199.549550002057</v>
      </c>
      <c r="L56" s="16">
        <v>0</v>
      </c>
      <c r="M56" s="16">
        <v>0</v>
      </c>
      <c r="N56" s="16">
        <v>0</v>
      </c>
      <c r="O56" s="16">
        <v>0</v>
      </c>
    </row>
    <row r="57" spans="1:15" s="12" customFormat="1" x14ac:dyDescent="0.3">
      <c r="A57" s="9"/>
      <c r="B57" s="17" t="s">
        <v>173</v>
      </c>
      <c r="C57" s="15" t="s">
        <v>174</v>
      </c>
      <c r="D57" s="57" t="s">
        <v>173</v>
      </c>
      <c r="E57" s="58" t="s">
        <v>175</v>
      </c>
      <c r="F57" s="16">
        <v>324.70813130358101</v>
      </c>
      <c r="G57" s="16">
        <v>122.84781016113701</v>
      </c>
      <c r="H57" s="16">
        <v>201.86032114244401</v>
      </c>
      <c r="I57" s="16">
        <v>13.850553320971301</v>
      </c>
      <c r="J57" s="16">
        <v>188.00976782147299</v>
      </c>
      <c r="K57" s="16">
        <v>201.86032114244421</v>
      </c>
      <c r="L57" s="16">
        <v>0</v>
      </c>
      <c r="M57" s="16">
        <v>147.246647609343</v>
      </c>
      <c r="N57" s="16">
        <v>147.246647609343</v>
      </c>
      <c r="O57" s="16">
        <v>0</v>
      </c>
    </row>
    <row r="58" spans="1:15" s="12" customFormat="1" x14ac:dyDescent="0.3">
      <c r="A58" s="9"/>
      <c r="B58" s="17" t="s">
        <v>176</v>
      </c>
      <c r="C58" s="15" t="s">
        <v>177</v>
      </c>
      <c r="D58" s="57" t="s">
        <v>176</v>
      </c>
      <c r="E58" s="58" t="s">
        <v>178</v>
      </c>
      <c r="F58" s="16">
        <v>18522.717479118401</v>
      </c>
      <c r="G58" s="16">
        <v>15219.936605065401</v>
      </c>
      <c r="H58" s="16">
        <v>3302.7808740529499</v>
      </c>
      <c r="I58" s="16">
        <v>-81.642083957912504</v>
      </c>
      <c r="J58" s="16">
        <v>3384.4229580108699</v>
      </c>
      <c r="K58" s="16">
        <v>6653.4077726006899</v>
      </c>
      <c r="L58" s="16">
        <v>3350.62689854774</v>
      </c>
      <c r="M58" s="16">
        <v>1792.0954169631068</v>
      </c>
      <c r="N58" s="16">
        <v>1828.1561439631068</v>
      </c>
      <c r="O58" s="16">
        <v>36.060727</v>
      </c>
    </row>
    <row r="59" spans="1:15" s="12" customFormat="1" x14ac:dyDescent="0.3">
      <c r="A59" s="9"/>
      <c r="B59" s="17" t="s">
        <v>179</v>
      </c>
      <c r="C59" s="15" t="s">
        <v>180</v>
      </c>
      <c r="D59" s="57" t="s">
        <v>179</v>
      </c>
      <c r="E59" s="58" t="s">
        <v>181</v>
      </c>
      <c r="F59" s="16">
        <v>6463.6701071345997</v>
      </c>
      <c r="G59" s="16" t="s">
        <v>20</v>
      </c>
      <c r="H59" s="16" t="s">
        <v>20</v>
      </c>
      <c r="I59" s="16" t="s">
        <v>20</v>
      </c>
      <c r="J59" s="16" t="s">
        <v>20</v>
      </c>
      <c r="K59" s="16" t="s">
        <v>20</v>
      </c>
      <c r="L59" s="16" t="s">
        <v>20</v>
      </c>
      <c r="M59" s="16">
        <v>396.78928636710174</v>
      </c>
      <c r="N59" s="16">
        <v>396.78929336710178</v>
      </c>
      <c r="O59" s="16">
        <v>6.9999999999999999E-6</v>
      </c>
    </row>
    <row r="60" spans="1:15" s="12" customFormat="1" x14ac:dyDescent="0.3">
      <c r="A60" s="9"/>
      <c r="B60" s="17" t="s">
        <v>182</v>
      </c>
      <c r="C60" s="15" t="s">
        <v>183</v>
      </c>
      <c r="D60" s="57" t="s">
        <v>182</v>
      </c>
      <c r="E60" s="58" t="s">
        <v>184</v>
      </c>
      <c r="F60" s="16">
        <v>3015.5636839492499</v>
      </c>
      <c r="G60" s="16">
        <v>2454.8499459320901</v>
      </c>
      <c r="H60" s="16">
        <v>560.71373801716095</v>
      </c>
      <c r="I60" s="16">
        <v>30.5470846273276</v>
      </c>
      <c r="J60" s="16">
        <v>530.16665338983296</v>
      </c>
      <c r="K60" s="16">
        <v>560.71373801716095</v>
      </c>
      <c r="L60" s="16">
        <v>0</v>
      </c>
      <c r="M60" s="16">
        <v>40.605936489999998</v>
      </c>
      <c r="N60" s="16">
        <v>40.605936489999998</v>
      </c>
      <c r="O60" s="16">
        <v>0</v>
      </c>
    </row>
    <row r="61" spans="1:15" s="12" customFormat="1" x14ac:dyDescent="0.3">
      <c r="A61" s="9"/>
      <c r="B61" s="17" t="s">
        <v>185</v>
      </c>
      <c r="C61" s="15" t="s">
        <v>186</v>
      </c>
      <c r="D61" s="57" t="s">
        <v>185</v>
      </c>
      <c r="E61" s="58" t="s">
        <v>187</v>
      </c>
      <c r="F61" s="16">
        <v>15459.7931753599</v>
      </c>
      <c r="G61" s="16">
        <v>23310.619940360499</v>
      </c>
      <c r="H61" s="16">
        <v>-7850.82676500055</v>
      </c>
      <c r="I61" s="16">
        <v>35.6926042942696</v>
      </c>
      <c r="J61" s="16">
        <v>-7886.5193692948196</v>
      </c>
      <c r="K61" s="16">
        <v>1337.691138723686</v>
      </c>
      <c r="L61" s="16">
        <v>9188.5179037242306</v>
      </c>
      <c r="M61" s="16">
        <v>1002.5414577861</v>
      </c>
      <c r="N61" s="16">
        <v>1010.3918027861</v>
      </c>
      <c r="O61" s="16">
        <v>7.8503449999999999</v>
      </c>
    </row>
    <row r="62" spans="1:15" s="12" customFormat="1" ht="12" thickBot="1" x14ac:dyDescent="0.35">
      <c r="A62" s="9"/>
      <c r="B62" s="17" t="s">
        <v>188</v>
      </c>
      <c r="C62" s="15" t="s">
        <v>189</v>
      </c>
      <c r="D62" s="57" t="s">
        <v>188</v>
      </c>
      <c r="E62" s="58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</row>
    <row r="63" spans="1:15" s="22" customFormat="1" ht="21" thickBot="1" x14ac:dyDescent="0.35">
      <c r="A63" s="20"/>
      <c r="B63" s="21" t="s">
        <v>191</v>
      </c>
      <c r="C63" s="15" t="s">
        <v>192</v>
      </c>
      <c r="D63" s="57" t="s">
        <v>193</v>
      </c>
      <c r="E63" s="60" t="s">
        <v>194</v>
      </c>
      <c r="F63" s="16" t="s">
        <v>20</v>
      </c>
      <c r="G63" s="16" t="s">
        <v>20</v>
      </c>
      <c r="H63" s="16" t="s">
        <v>20</v>
      </c>
      <c r="I63" s="16" t="s">
        <v>20</v>
      </c>
      <c r="J63" s="16" t="s">
        <v>20</v>
      </c>
      <c r="K63" s="16" t="s">
        <v>20</v>
      </c>
      <c r="L63" s="16" t="s">
        <v>20</v>
      </c>
      <c r="M63" s="16" t="s">
        <v>20</v>
      </c>
      <c r="N63" s="16" t="s">
        <v>20</v>
      </c>
      <c r="O63" s="16" t="s">
        <v>20</v>
      </c>
    </row>
    <row r="64" spans="1:15" s="22" customFormat="1" ht="30" customHeight="1" x14ac:dyDescent="0.3">
      <c r="A64" s="20"/>
      <c r="B64" s="103" t="s">
        <v>195</v>
      </c>
      <c r="C64" s="90"/>
      <c r="D64" s="92" t="s">
        <v>196</v>
      </c>
      <c r="E64" s="61" t="s">
        <v>197</v>
      </c>
      <c r="F64" s="62">
        <f>SUM(F10:F62)</f>
        <v>315852.18071070546</v>
      </c>
      <c r="G64" s="62">
        <f t="shared" ref="G64:O64" si="0">SUM(G10:G62)</f>
        <v>297906.0768739655</v>
      </c>
      <c r="H64" s="62">
        <f t="shared" si="0"/>
        <v>4832.3904590292941</v>
      </c>
      <c r="I64" s="62">
        <f t="shared" si="0"/>
        <v>15823.589702250583</v>
      </c>
      <c r="J64" s="62">
        <f t="shared" si="0"/>
        <v>-10991.199243221277</v>
      </c>
      <c r="K64" s="62">
        <f t="shared" si="0"/>
        <v>76742.619223812246</v>
      </c>
      <c r="L64" s="62">
        <f t="shared" si="0"/>
        <v>71910.228764782863</v>
      </c>
      <c r="M64" s="62">
        <f t="shared" si="0"/>
        <v>22390.672487082553</v>
      </c>
      <c r="N64" s="62">
        <f t="shared" si="0"/>
        <v>23074.174020944985</v>
      </c>
      <c r="O64" s="62">
        <f t="shared" si="0"/>
        <v>683.50153386243505</v>
      </c>
    </row>
    <row r="65" spans="1:48" s="22" customFormat="1" ht="31.2" thickBot="1" x14ac:dyDescent="0.35">
      <c r="A65" s="20"/>
      <c r="B65" s="89"/>
      <c r="C65" s="91"/>
      <c r="D65" s="93"/>
      <c r="E65" s="63" t="s">
        <v>198</v>
      </c>
      <c r="F65" s="62" t="str">
        <f>IF(COUNTA(F10:F63)&gt;0,IF(F63="c","c",SUM(F63:F64)),"")</f>
        <v>c</v>
      </c>
      <c r="G65" s="62" t="str">
        <f t="shared" ref="G65:O65" si="1">IF(COUNTA(G10:G63)&gt;0,IF(G63="c","c",SUM(G63:G64)),"")</f>
        <v>c</v>
      </c>
      <c r="H65" s="62" t="str">
        <f t="shared" si="1"/>
        <v>c</v>
      </c>
      <c r="I65" s="62" t="str">
        <f t="shared" si="1"/>
        <v>c</v>
      </c>
      <c r="J65" s="62" t="str">
        <f t="shared" si="1"/>
        <v>c</v>
      </c>
      <c r="K65" s="62" t="str">
        <f t="shared" si="1"/>
        <v>c</v>
      </c>
      <c r="L65" s="62" t="str">
        <f t="shared" si="1"/>
        <v>c</v>
      </c>
      <c r="M65" s="62" t="str">
        <f t="shared" si="1"/>
        <v>c</v>
      </c>
      <c r="N65" s="62" t="str">
        <f t="shared" si="1"/>
        <v>c</v>
      </c>
      <c r="O65" s="62" t="str">
        <f t="shared" si="1"/>
        <v>c</v>
      </c>
    </row>
    <row r="66" spans="1:48" s="12" customFormat="1" ht="12" thickBot="1" x14ac:dyDescent="0.35">
      <c r="A66" s="15"/>
      <c r="B66" s="23"/>
      <c r="C66" s="15"/>
      <c r="D66" s="64"/>
      <c r="E66" s="65" t="s">
        <v>199</v>
      </c>
      <c r="F66" s="66" t="str">
        <f>IF(F63="c","",IF(AND(IF((COUNTIF(F10:F62,"c"))&gt;0,1,0)=1,F63=""),"Please provide Not Specified (Including Confidential)",""))</f>
        <v/>
      </c>
      <c r="G66" s="66" t="str">
        <f t="shared" ref="G66:O66" si="2">IF(G63="c","",IF(AND(IF((COUNTIF(G10:G62,"c"))&gt;0,1,0)=1,G63=""),"Please provide Not Specified (Including Confidential)",""))</f>
        <v/>
      </c>
      <c r="H66" s="66" t="str">
        <f t="shared" si="2"/>
        <v/>
      </c>
      <c r="I66" s="66" t="str">
        <f t="shared" si="2"/>
        <v/>
      </c>
      <c r="J66" s="66" t="str">
        <f t="shared" si="2"/>
        <v/>
      </c>
      <c r="K66" s="66" t="str">
        <f t="shared" si="2"/>
        <v/>
      </c>
      <c r="L66" s="66" t="str">
        <f t="shared" si="2"/>
        <v/>
      </c>
      <c r="M66" s="66" t="str">
        <f t="shared" si="2"/>
        <v/>
      </c>
      <c r="N66" s="66" t="str">
        <f t="shared" si="2"/>
        <v/>
      </c>
      <c r="O66" s="66" t="str">
        <f t="shared" si="2"/>
        <v/>
      </c>
    </row>
    <row r="67" spans="1:48" s="13" customFormat="1" ht="12" thickBot="1" x14ac:dyDescent="0.35">
      <c r="A67" s="9"/>
      <c r="B67" s="11"/>
      <c r="C67" s="15"/>
      <c r="D67" s="67"/>
      <c r="E67" s="68" t="s">
        <v>200</v>
      </c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3">
      <c r="A68" s="9"/>
      <c r="B68" s="24" t="s">
        <v>201</v>
      </c>
      <c r="C68" s="15" t="s">
        <v>202</v>
      </c>
      <c r="D68" s="57" t="s">
        <v>201</v>
      </c>
      <c r="E68" s="58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16" t="s">
        <v>20</v>
      </c>
    </row>
    <row r="69" spans="1:48" s="12" customFormat="1" x14ac:dyDescent="0.3">
      <c r="A69" s="9"/>
      <c r="B69" s="24" t="s">
        <v>204</v>
      </c>
      <c r="C69" s="15" t="s">
        <v>205</v>
      </c>
      <c r="D69" s="57" t="s">
        <v>204</v>
      </c>
      <c r="E69" s="58" t="s">
        <v>206</v>
      </c>
      <c r="F69" s="16">
        <v>60.076113909339902</v>
      </c>
      <c r="G69" s="16">
        <v>60.076113909339902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</row>
    <row r="70" spans="1:48" s="12" customFormat="1" x14ac:dyDescent="0.3">
      <c r="A70" s="9"/>
      <c r="B70" s="24" t="s">
        <v>207</v>
      </c>
      <c r="C70" s="15" t="s">
        <v>208</v>
      </c>
      <c r="D70" s="57" t="s">
        <v>207</v>
      </c>
      <c r="E70" s="58" t="s">
        <v>209</v>
      </c>
      <c r="F70" s="16" t="s">
        <v>20</v>
      </c>
      <c r="G70" s="16" t="s">
        <v>20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20</v>
      </c>
      <c r="N70" s="16" t="s">
        <v>20</v>
      </c>
      <c r="O70" s="16" t="s">
        <v>20</v>
      </c>
    </row>
    <row r="71" spans="1:48" s="12" customFormat="1" x14ac:dyDescent="0.3">
      <c r="A71" s="9"/>
      <c r="B71" s="24" t="s">
        <v>210</v>
      </c>
      <c r="C71" s="15" t="s">
        <v>211</v>
      </c>
      <c r="D71" s="57" t="s">
        <v>210</v>
      </c>
      <c r="E71" s="58" t="s">
        <v>212</v>
      </c>
      <c r="F71" s="16" t="s">
        <v>20</v>
      </c>
      <c r="G71" s="16" t="s">
        <v>20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 t="s">
        <v>20</v>
      </c>
      <c r="N71" s="16" t="s">
        <v>20</v>
      </c>
      <c r="O71" s="16" t="s">
        <v>20</v>
      </c>
    </row>
    <row r="72" spans="1:48" s="12" customFormat="1" ht="12" thickBot="1" x14ac:dyDescent="0.35">
      <c r="A72" s="9"/>
      <c r="B72" s="24" t="s">
        <v>213</v>
      </c>
      <c r="C72" s="15" t="s">
        <v>214</v>
      </c>
      <c r="D72" s="57" t="s">
        <v>213</v>
      </c>
      <c r="E72" s="58" t="s">
        <v>215</v>
      </c>
      <c r="F72" s="16">
        <v>2.6290763146402698</v>
      </c>
      <c r="G72" s="16">
        <v>2.6290763146402698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</row>
    <row r="73" spans="1:48" s="22" customFormat="1" ht="20.399999999999999" x14ac:dyDescent="0.3">
      <c r="A73" s="20"/>
      <c r="B73" s="25" t="s">
        <v>216</v>
      </c>
      <c r="C73" s="15" t="s">
        <v>217</v>
      </c>
      <c r="D73" s="57" t="s">
        <v>216</v>
      </c>
      <c r="E73" s="60" t="s">
        <v>194</v>
      </c>
      <c r="F73" s="16" t="s">
        <v>20</v>
      </c>
      <c r="G73" s="16" t="s">
        <v>20</v>
      </c>
      <c r="H73" s="16" t="s">
        <v>20</v>
      </c>
      <c r="I73" s="16" t="s">
        <v>20</v>
      </c>
      <c r="J73" s="16" t="s">
        <v>20</v>
      </c>
      <c r="K73" s="16" t="s">
        <v>20</v>
      </c>
      <c r="L73" s="16" t="s">
        <v>20</v>
      </c>
      <c r="M73" s="16" t="s">
        <v>20</v>
      </c>
      <c r="N73" s="16" t="s">
        <v>20</v>
      </c>
      <c r="O73" s="16" t="s">
        <v>20</v>
      </c>
    </row>
    <row r="74" spans="1:48" s="22" customFormat="1" ht="30" customHeight="1" x14ac:dyDescent="0.3">
      <c r="A74" s="20"/>
      <c r="B74" s="88" t="s">
        <v>195</v>
      </c>
      <c r="C74" s="90"/>
      <c r="D74" s="92" t="s">
        <v>196</v>
      </c>
      <c r="E74" s="61" t="s">
        <v>197</v>
      </c>
      <c r="F74" s="62">
        <f>SUM(F68:F72)</f>
        <v>62.705190223980175</v>
      </c>
      <c r="G74" s="62">
        <f t="shared" ref="G74:O74" si="3">SUM(G68:G72)</f>
        <v>62.705190223980175</v>
      </c>
      <c r="H74" s="62">
        <f t="shared" si="3"/>
        <v>0</v>
      </c>
      <c r="I74" s="62">
        <f t="shared" si="3"/>
        <v>0</v>
      </c>
      <c r="J74" s="62">
        <f t="shared" si="3"/>
        <v>0</v>
      </c>
      <c r="K74" s="62">
        <f t="shared" si="3"/>
        <v>0</v>
      </c>
      <c r="L74" s="62">
        <f t="shared" si="3"/>
        <v>0</v>
      </c>
      <c r="M74" s="62">
        <f t="shared" si="3"/>
        <v>0</v>
      </c>
      <c r="N74" s="62">
        <f t="shared" si="3"/>
        <v>0</v>
      </c>
      <c r="O74" s="62">
        <f t="shared" si="3"/>
        <v>0</v>
      </c>
    </row>
    <row r="75" spans="1:48" s="22" customFormat="1" ht="31.2" thickBot="1" x14ac:dyDescent="0.35">
      <c r="A75" s="20"/>
      <c r="B75" s="89"/>
      <c r="C75" s="91"/>
      <c r="D75" s="93"/>
      <c r="E75" s="63" t="s">
        <v>218</v>
      </c>
      <c r="F75" s="62" t="str">
        <f>IF(COUNTA(F68:F73)&gt;0,IF(F73="c","c",SUM(F73:F74)),"")</f>
        <v>c</v>
      </c>
      <c r="G75" s="62" t="str">
        <f t="shared" ref="G75:O75" si="4">IF(COUNTA(G68:G73)&gt;0,IF(G73="c","c",SUM(G73:G74)),"")</f>
        <v>c</v>
      </c>
      <c r="H75" s="62" t="str">
        <f t="shared" si="4"/>
        <v>c</v>
      </c>
      <c r="I75" s="62" t="str">
        <f t="shared" si="4"/>
        <v>c</v>
      </c>
      <c r="J75" s="62" t="str">
        <f t="shared" si="4"/>
        <v>c</v>
      </c>
      <c r="K75" s="62" t="str">
        <f t="shared" si="4"/>
        <v>c</v>
      </c>
      <c r="L75" s="62" t="str">
        <f t="shared" si="4"/>
        <v>c</v>
      </c>
      <c r="M75" s="62" t="str">
        <f t="shared" si="4"/>
        <v>c</v>
      </c>
      <c r="N75" s="62" t="str">
        <f t="shared" si="4"/>
        <v>c</v>
      </c>
      <c r="O75" s="62" t="str">
        <f t="shared" si="4"/>
        <v>c</v>
      </c>
    </row>
    <row r="76" spans="1:48" s="12" customFormat="1" ht="12" thickBot="1" x14ac:dyDescent="0.35">
      <c r="A76" s="15"/>
      <c r="B76" s="23"/>
      <c r="C76" s="15"/>
      <c r="D76" s="64"/>
      <c r="E76" s="65" t="s">
        <v>199</v>
      </c>
      <c r="F76" s="66" t="str">
        <f>IF(F73="c","",IF(AND(IF((COUNTIF(F68:F72,"c"))&gt;0,1,0)=1,F73=""),"Please provide Not Specified (Including Confidential)",""))</f>
        <v/>
      </c>
      <c r="G76" s="66" t="str">
        <f t="shared" ref="G76:O76" si="5">IF(G73="c","",IF(AND(IF((COUNTIF(G68:G72,"c"))&gt;0,1,0)=1,G73=""),"Please provide Not Specified (Including Confidential)",""))</f>
        <v/>
      </c>
      <c r="H76" s="66" t="str">
        <f t="shared" si="5"/>
        <v/>
      </c>
      <c r="I76" s="66" t="str">
        <f t="shared" si="5"/>
        <v/>
      </c>
      <c r="J76" s="66" t="str">
        <f t="shared" si="5"/>
        <v/>
      </c>
      <c r="K76" s="66" t="str">
        <f t="shared" si="5"/>
        <v/>
      </c>
      <c r="L76" s="66" t="str">
        <f t="shared" si="5"/>
        <v/>
      </c>
      <c r="M76" s="66" t="str">
        <f t="shared" si="5"/>
        <v/>
      </c>
      <c r="N76" s="66" t="str">
        <f t="shared" si="5"/>
        <v/>
      </c>
      <c r="O76" s="66" t="str">
        <f t="shared" si="5"/>
        <v/>
      </c>
    </row>
    <row r="77" spans="1:48" s="13" customFormat="1" ht="12" thickBot="1" x14ac:dyDescent="0.35">
      <c r="A77" s="9"/>
      <c r="B77" s="11"/>
      <c r="C77" s="15"/>
      <c r="D77" s="67"/>
      <c r="E77" s="68" t="s">
        <v>219</v>
      </c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3">
      <c r="A78" s="9"/>
      <c r="B78" s="24" t="s">
        <v>220</v>
      </c>
      <c r="C78" s="15" t="s">
        <v>221</v>
      </c>
      <c r="D78" s="57" t="s">
        <v>220</v>
      </c>
      <c r="E78" s="58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16" t="s">
        <v>20</v>
      </c>
    </row>
    <row r="79" spans="1:48" s="12" customFormat="1" x14ac:dyDescent="0.3">
      <c r="A79" s="9"/>
      <c r="B79" s="24" t="s">
        <v>223</v>
      </c>
      <c r="C79" s="15" t="s">
        <v>224</v>
      </c>
      <c r="D79" s="57" t="s">
        <v>223</v>
      </c>
      <c r="E79" s="58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</row>
    <row r="80" spans="1:48" s="12" customFormat="1" x14ac:dyDescent="0.3">
      <c r="A80" s="9"/>
      <c r="B80" s="24" t="s">
        <v>226</v>
      </c>
      <c r="C80" s="15" t="s">
        <v>227</v>
      </c>
      <c r="D80" s="57" t="s">
        <v>226</v>
      </c>
      <c r="E80" s="58" t="s">
        <v>228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</row>
    <row r="81" spans="1:15" s="12" customFormat="1" x14ac:dyDescent="0.3">
      <c r="A81" s="9"/>
      <c r="B81" s="24" t="s">
        <v>229</v>
      </c>
      <c r="C81" s="15" t="s">
        <v>230</v>
      </c>
      <c r="D81" s="57" t="s">
        <v>229</v>
      </c>
      <c r="E81" s="58" t="s">
        <v>231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</row>
    <row r="82" spans="1:15" s="12" customFormat="1" x14ac:dyDescent="0.3">
      <c r="A82" s="9"/>
      <c r="B82" s="24" t="s">
        <v>232</v>
      </c>
      <c r="C82" s="15" t="s">
        <v>233</v>
      </c>
      <c r="D82" s="57" t="s">
        <v>232</v>
      </c>
      <c r="E82" s="58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</row>
    <row r="83" spans="1:15" s="12" customFormat="1" x14ac:dyDescent="0.3">
      <c r="A83" s="9"/>
      <c r="B83" s="24" t="s">
        <v>235</v>
      </c>
      <c r="C83" s="15" t="s">
        <v>236</v>
      </c>
      <c r="D83" s="57" t="s">
        <v>235</v>
      </c>
      <c r="E83" s="58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</row>
    <row r="84" spans="1:15" s="12" customFormat="1" x14ac:dyDescent="0.3">
      <c r="A84" s="9"/>
      <c r="B84" s="24" t="s">
        <v>238</v>
      </c>
      <c r="C84" s="26">
        <v>624</v>
      </c>
      <c r="D84" s="57" t="s">
        <v>238</v>
      </c>
      <c r="E84" s="58" t="s">
        <v>239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</row>
    <row r="85" spans="1:15" s="12" customFormat="1" x14ac:dyDescent="0.3">
      <c r="A85" s="9"/>
      <c r="B85" s="24" t="s">
        <v>240</v>
      </c>
      <c r="C85" s="26">
        <v>622</v>
      </c>
      <c r="D85" s="57" t="s">
        <v>240</v>
      </c>
      <c r="E85" s="58" t="s">
        <v>241</v>
      </c>
      <c r="F85" s="16">
        <v>9.7519990000000001E-2</v>
      </c>
      <c r="G85" s="16">
        <v>9.7519990000000001E-2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</row>
    <row r="86" spans="1:15" s="12" customFormat="1" x14ac:dyDescent="0.3">
      <c r="A86" s="9"/>
      <c r="B86" s="24" t="s">
        <v>242</v>
      </c>
      <c r="C86" s="15" t="s">
        <v>243</v>
      </c>
      <c r="D86" s="57" t="s">
        <v>242</v>
      </c>
      <c r="E86" s="58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</row>
    <row r="87" spans="1:15" s="12" customFormat="1" x14ac:dyDescent="0.3">
      <c r="A87" s="9"/>
      <c r="B87" s="24" t="s">
        <v>245</v>
      </c>
      <c r="C87" s="15" t="s">
        <v>246</v>
      </c>
      <c r="D87" s="57" t="s">
        <v>245</v>
      </c>
      <c r="E87" s="58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</row>
    <row r="88" spans="1:15" s="12" customFormat="1" x14ac:dyDescent="0.3">
      <c r="A88" s="9"/>
      <c r="B88" s="24" t="s">
        <v>248</v>
      </c>
      <c r="C88" s="15" t="s">
        <v>249</v>
      </c>
      <c r="D88" s="57" t="s">
        <v>248</v>
      </c>
      <c r="E88" s="58" t="s">
        <v>250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</row>
    <row r="89" spans="1:15" s="12" customFormat="1" x14ac:dyDescent="0.3">
      <c r="A89" s="9"/>
      <c r="B89" s="24" t="s">
        <v>251</v>
      </c>
      <c r="C89" s="15" t="s">
        <v>252</v>
      </c>
      <c r="D89" s="57" t="s">
        <v>251</v>
      </c>
      <c r="E89" s="58" t="s">
        <v>253</v>
      </c>
      <c r="F89" s="16" t="s">
        <v>20</v>
      </c>
      <c r="G89" s="16" t="s">
        <v>20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 t="s">
        <v>20</v>
      </c>
      <c r="N89" s="16" t="s">
        <v>20</v>
      </c>
      <c r="O89" s="16" t="s">
        <v>20</v>
      </c>
    </row>
    <row r="90" spans="1:15" s="12" customFormat="1" x14ac:dyDescent="0.3">
      <c r="A90" s="9"/>
      <c r="B90" s="24" t="s">
        <v>254</v>
      </c>
      <c r="C90" s="15" t="s">
        <v>255</v>
      </c>
      <c r="D90" s="57" t="s">
        <v>254</v>
      </c>
      <c r="E90" s="58" t="s">
        <v>256</v>
      </c>
      <c r="F90" s="16" t="s">
        <v>20</v>
      </c>
      <c r="G90" s="16">
        <v>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16" t="s">
        <v>20</v>
      </c>
    </row>
    <row r="91" spans="1:15" s="12" customFormat="1" x14ac:dyDescent="0.3">
      <c r="A91" s="9"/>
      <c r="B91" s="24" t="s">
        <v>257</v>
      </c>
      <c r="C91" s="15" t="s">
        <v>258</v>
      </c>
      <c r="D91" s="57" t="s">
        <v>257</v>
      </c>
      <c r="E91" s="58" t="s">
        <v>259</v>
      </c>
      <c r="F91" s="16">
        <v>1.2370010000000001E-2</v>
      </c>
      <c r="G91" s="16">
        <v>1.2370010000000001E-2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</row>
    <row r="92" spans="1:15" s="12" customFormat="1" x14ac:dyDescent="0.3">
      <c r="A92" s="9"/>
      <c r="B92" s="24" t="s">
        <v>260</v>
      </c>
      <c r="C92" s="15" t="s">
        <v>261</v>
      </c>
      <c r="D92" s="57" t="s">
        <v>260</v>
      </c>
      <c r="E92" s="58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</row>
    <row r="93" spans="1:15" s="12" customFormat="1" x14ac:dyDescent="0.3">
      <c r="A93" s="9"/>
      <c r="B93" s="24" t="s">
        <v>263</v>
      </c>
      <c r="C93" s="15" t="s">
        <v>264</v>
      </c>
      <c r="D93" s="57" t="s">
        <v>263</v>
      </c>
      <c r="E93" s="58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</row>
    <row r="94" spans="1:15" s="12" customFormat="1" x14ac:dyDescent="0.3">
      <c r="A94" s="9"/>
      <c r="B94" s="24" t="s">
        <v>266</v>
      </c>
      <c r="C94" s="15" t="s">
        <v>267</v>
      </c>
      <c r="D94" s="57" t="s">
        <v>266</v>
      </c>
      <c r="E94" s="58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</row>
    <row r="95" spans="1:15" s="12" customFormat="1" x14ac:dyDescent="0.3">
      <c r="A95" s="9"/>
      <c r="B95" s="24" t="s">
        <v>269</v>
      </c>
      <c r="C95" s="15" t="s">
        <v>270</v>
      </c>
      <c r="D95" s="57" t="s">
        <v>269</v>
      </c>
      <c r="E95" s="58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</row>
    <row r="96" spans="1:15" s="12" customFormat="1" x14ac:dyDescent="0.3">
      <c r="A96" s="9"/>
      <c r="B96" s="24" t="s">
        <v>272</v>
      </c>
      <c r="C96" s="15" t="s">
        <v>273</v>
      </c>
      <c r="D96" s="57" t="s">
        <v>272</v>
      </c>
      <c r="E96" s="58" t="s">
        <v>274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</row>
    <row r="97" spans="1:15" s="12" customFormat="1" x14ac:dyDescent="0.3">
      <c r="A97" s="9"/>
      <c r="B97" s="24" t="s">
        <v>275</v>
      </c>
      <c r="C97" s="15" t="s">
        <v>276</v>
      </c>
      <c r="D97" s="57" t="s">
        <v>275</v>
      </c>
      <c r="E97" s="58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</row>
    <row r="98" spans="1:15" s="12" customFormat="1" x14ac:dyDescent="0.3">
      <c r="A98" s="9"/>
      <c r="B98" s="24" t="s">
        <v>278</v>
      </c>
      <c r="C98" s="15" t="s">
        <v>279</v>
      </c>
      <c r="D98" s="57" t="s">
        <v>278</v>
      </c>
      <c r="E98" s="58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</row>
    <row r="99" spans="1:15" s="12" customFormat="1" x14ac:dyDescent="0.3">
      <c r="A99" s="9"/>
      <c r="B99" s="24" t="s">
        <v>281</v>
      </c>
      <c r="C99" s="15" t="s">
        <v>282</v>
      </c>
      <c r="D99" s="57" t="s">
        <v>281</v>
      </c>
      <c r="E99" s="58" t="s">
        <v>283</v>
      </c>
      <c r="F99" s="16" t="s">
        <v>20</v>
      </c>
      <c r="G99" s="16">
        <v>9.3200000000000002E-3</v>
      </c>
      <c r="H99" s="16" t="s">
        <v>20</v>
      </c>
      <c r="I99" s="16" t="s">
        <v>20</v>
      </c>
      <c r="J99" s="16" t="s">
        <v>20</v>
      </c>
      <c r="K99" s="16" t="s">
        <v>20</v>
      </c>
      <c r="L99" s="16" t="s">
        <v>20</v>
      </c>
      <c r="M99" s="16" t="s">
        <v>20</v>
      </c>
      <c r="N99" s="16" t="s">
        <v>20</v>
      </c>
      <c r="O99" s="16" t="s">
        <v>20</v>
      </c>
    </row>
    <row r="100" spans="1:15" s="12" customFormat="1" x14ac:dyDescent="0.3">
      <c r="A100" s="9"/>
      <c r="B100" s="24" t="s">
        <v>284</v>
      </c>
      <c r="C100" s="15" t="s">
        <v>285</v>
      </c>
      <c r="D100" s="57" t="s">
        <v>284</v>
      </c>
      <c r="E100" s="58" t="s">
        <v>286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</row>
    <row r="101" spans="1:15" s="12" customFormat="1" x14ac:dyDescent="0.3">
      <c r="A101" s="9"/>
      <c r="B101" s="24" t="s">
        <v>287</v>
      </c>
      <c r="C101" s="15" t="s">
        <v>288</v>
      </c>
      <c r="D101" s="57" t="s">
        <v>287</v>
      </c>
      <c r="E101" s="58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</row>
    <row r="102" spans="1:15" s="12" customFormat="1" x14ac:dyDescent="0.3">
      <c r="A102" s="9"/>
      <c r="B102" s="24" t="s">
        <v>290</v>
      </c>
      <c r="C102" s="15" t="s">
        <v>291</v>
      </c>
      <c r="D102" s="57" t="s">
        <v>290</v>
      </c>
      <c r="E102" s="58" t="s">
        <v>292</v>
      </c>
      <c r="F102" s="16">
        <v>-0.54833014247033296</v>
      </c>
      <c r="G102" s="16" t="s">
        <v>20</v>
      </c>
      <c r="H102" s="16" t="s">
        <v>20</v>
      </c>
      <c r="I102" s="16" t="s">
        <v>20</v>
      </c>
      <c r="J102" s="16" t="s">
        <v>20</v>
      </c>
      <c r="K102" s="16" t="s">
        <v>20</v>
      </c>
      <c r="L102" s="16" t="s">
        <v>20</v>
      </c>
      <c r="M102" s="16">
        <v>0</v>
      </c>
      <c r="N102" s="16">
        <v>0</v>
      </c>
      <c r="O102" s="16">
        <v>0</v>
      </c>
    </row>
    <row r="103" spans="1:15" s="12" customFormat="1" x14ac:dyDescent="0.3">
      <c r="A103" s="9"/>
      <c r="B103" s="24" t="s">
        <v>293</v>
      </c>
      <c r="C103" s="15" t="s">
        <v>294</v>
      </c>
      <c r="D103" s="57" t="s">
        <v>293</v>
      </c>
      <c r="E103" s="58" t="s">
        <v>295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</row>
    <row r="104" spans="1:15" s="12" customFormat="1" x14ac:dyDescent="0.3">
      <c r="A104" s="9"/>
      <c r="B104" s="24" t="s">
        <v>296</v>
      </c>
      <c r="C104" s="15" t="s">
        <v>297</v>
      </c>
      <c r="D104" s="57" t="s">
        <v>296</v>
      </c>
      <c r="E104" s="58" t="s">
        <v>298</v>
      </c>
      <c r="F104" s="16" t="s">
        <v>20</v>
      </c>
      <c r="G104" s="16" t="s">
        <v>20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 t="s">
        <v>20</v>
      </c>
      <c r="N104" s="16" t="s">
        <v>20</v>
      </c>
      <c r="O104" s="16" t="s">
        <v>20</v>
      </c>
    </row>
    <row r="105" spans="1:15" s="12" customFormat="1" x14ac:dyDescent="0.3">
      <c r="A105" s="9"/>
      <c r="B105" s="24" t="s">
        <v>299</v>
      </c>
      <c r="C105" s="15" t="s">
        <v>300</v>
      </c>
      <c r="D105" s="57" t="s">
        <v>299</v>
      </c>
      <c r="E105" s="58" t="s">
        <v>301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</row>
    <row r="106" spans="1:15" s="12" customFormat="1" x14ac:dyDescent="0.3">
      <c r="A106" s="9"/>
      <c r="B106" s="24" t="s">
        <v>302</v>
      </c>
      <c r="C106" s="15" t="s">
        <v>303</v>
      </c>
      <c r="D106" s="57" t="s">
        <v>302</v>
      </c>
      <c r="E106" s="58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</row>
    <row r="107" spans="1:15" s="12" customFormat="1" x14ac:dyDescent="0.3">
      <c r="A107" s="9"/>
      <c r="B107" s="24" t="s">
        <v>305</v>
      </c>
      <c r="C107" s="15" t="s">
        <v>306</v>
      </c>
      <c r="D107" s="57" t="s">
        <v>305</v>
      </c>
      <c r="E107" s="58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</row>
    <row r="108" spans="1:15" s="12" customFormat="1" x14ac:dyDescent="0.3">
      <c r="A108" s="9"/>
      <c r="B108" s="24" t="s">
        <v>308</v>
      </c>
      <c r="C108" s="15" t="s">
        <v>309</v>
      </c>
      <c r="D108" s="57" t="s">
        <v>308</v>
      </c>
      <c r="E108" s="58" t="s">
        <v>310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</row>
    <row r="109" spans="1:15" s="12" customFormat="1" x14ac:dyDescent="0.3">
      <c r="A109" s="9"/>
      <c r="B109" s="24" t="s">
        <v>311</v>
      </c>
      <c r="C109" s="15" t="s">
        <v>312</v>
      </c>
      <c r="D109" s="57" t="s">
        <v>311</v>
      </c>
      <c r="E109" s="58" t="s">
        <v>313</v>
      </c>
      <c r="F109" s="16">
        <v>30.922742436246299</v>
      </c>
      <c r="G109" s="16">
        <v>30.922742436246299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</row>
    <row r="110" spans="1:15" s="12" customFormat="1" x14ac:dyDescent="0.3">
      <c r="A110" s="9"/>
      <c r="B110" s="24" t="s">
        <v>314</v>
      </c>
      <c r="C110" s="15" t="s">
        <v>315</v>
      </c>
      <c r="D110" s="57" t="s">
        <v>314</v>
      </c>
      <c r="E110" s="58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</row>
    <row r="111" spans="1:15" s="12" customFormat="1" x14ac:dyDescent="0.3">
      <c r="A111" s="9"/>
      <c r="B111" s="24" t="s">
        <v>317</v>
      </c>
      <c r="C111" s="15" t="s">
        <v>318</v>
      </c>
      <c r="D111" s="57" t="s">
        <v>317</v>
      </c>
      <c r="E111" s="58" t="s">
        <v>319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</row>
    <row r="112" spans="1:15" s="12" customFormat="1" x14ac:dyDescent="0.3">
      <c r="A112" s="9"/>
      <c r="B112" s="24" t="s">
        <v>320</v>
      </c>
      <c r="C112" s="15" t="s">
        <v>321</v>
      </c>
      <c r="D112" s="57" t="s">
        <v>320</v>
      </c>
      <c r="E112" s="58" t="s">
        <v>322</v>
      </c>
      <c r="F112" s="16">
        <v>0.62632856126390801</v>
      </c>
      <c r="G112" s="16" t="s">
        <v>20</v>
      </c>
      <c r="H112" s="16" t="s">
        <v>20</v>
      </c>
      <c r="I112" s="16" t="s">
        <v>20</v>
      </c>
      <c r="J112" s="16" t="s">
        <v>20</v>
      </c>
      <c r="K112" s="16" t="s">
        <v>20</v>
      </c>
      <c r="L112" s="16" t="s">
        <v>20</v>
      </c>
      <c r="M112" s="16">
        <v>0</v>
      </c>
      <c r="N112" s="16">
        <v>0</v>
      </c>
      <c r="O112" s="16">
        <v>0</v>
      </c>
    </row>
    <row r="113" spans="1:15" s="12" customFormat="1" x14ac:dyDescent="0.3">
      <c r="A113" s="9"/>
      <c r="B113" s="24" t="s">
        <v>323</v>
      </c>
      <c r="C113" s="15" t="s">
        <v>324</v>
      </c>
      <c r="D113" s="57" t="s">
        <v>323</v>
      </c>
      <c r="E113" s="58" t="s">
        <v>325</v>
      </c>
      <c r="F113" s="16">
        <v>4.4464992345249997E-2</v>
      </c>
      <c r="G113" s="16" t="s">
        <v>20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>
        <v>0</v>
      </c>
      <c r="N113" s="16">
        <v>0</v>
      </c>
      <c r="O113" s="16">
        <v>0</v>
      </c>
    </row>
    <row r="114" spans="1:15" s="12" customFormat="1" x14ac:dyDescent="0.3">
      <c r="A114" s="9"/>
      <c r="B114" s="24" t="s">
        <v>326</v>
      </c>
      <c r="C114" s="15" t="s">
        <v>327</v>
      </c>
      <c r="D114" s="57" t="s">
        <v>326</v>
      </c>
      <c r="E114" s="58" t="s">
        <v>328</v>
      </c>
      <c r="F114" s="16" t="s">
        <v>20</v>
      </c>
      <c r="G114" s="16">
        <v>0.173148447455825</v>
      </c>
      <c r="H114" s="16" t="s">
        <v>20</v>
      </c>
      <c r="I114" s="16" t="s">
        <v>20</v>
      </c>
      <c r="J114" s="16" t="s">
        <v>20</v>
      </c>
      <c r="K114" s="16" t="s">
        <v>20</v>
      </c>
      <c r="L114" s="16" t="s">
        <v>20</v>
      </c>
      <c r="M114" s="16" t="s">
        <v>20</v>
      </c>
      <c r="N114" s="16" t="s">
        <v>20</v>
      </c>
      <c r="O114" s="16" t="s">
        <v>20</v>
      </c>
    </row>
    <row r="115" spans="1:15" s="12" customFormat="1" x14ac:dyDescent="0.3">
      <c r="A115" s="9"/>
      <c r="B115" s="24" t="s">
        <v>329</v>
      </c>
      <c r="C115" s="15" t="s">
        <v>330</v>
      </c>
      <c r="D115" s="57" t="s">
        <v>329</v>
      </c>
      <c r="E115" s="58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</row>
    <row r="116" spans="1:15" s="12" customFormat="1" x14ac:dyDescent="0.3">
      <c r="A116" s="9"/>
      <c r="B116" s="24" t="s">
        <v>332</v>
      </c>
      <c r="C116" s="15" t="s">
        <v>333</v>
      </c>
      <c r="D116" s="57" t="s">
        <v>332</v>
      </c>
      <c r="E116" s="58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</row>
    <row r="117" spans="1:15" s="12" customFormat="1" x14ac:dyDescent="0.3">
      <c r="A117" s="9"/>
      <c r="B117" s="24" t="s">
        <v>335</v>
      </c>
      <c r="C117" s="15" t="s">
        <v>336</v>
      </c>
      <c r="D117" s="57" t="s">
        <v>335</v>
      </c>
      <c r="E117" s="58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</row>
    <row r="118" spans="1:15" s="12" customFormat="1" x14ac:dyDescent="0.3">
      <c r="A118" s="9"/>
      <c r="B118" s="24" t="s">
        <v>338</v>
      </c>
      <c r="C118" s="15" t="s">
        <v>339</v>
      </c>
      <c r="D118" s="57" t="s">
        <v>338</v>
      </c>
      <c r="E118" s="58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</row>
    <row r="119" spans="1:15" s="12" customFormat="1" x14ac:dyDescent="0.3">
      <c r="A119" s="9"/>
      <c r="B119" s="24" t="s">
        <v>341</v>
      </c>
      <c r="C119" s="15" t="s">
        <v>342</v>
      </c>
      <c r="D119" s="57" t="s">
        <v>341</v>
      </c>
      <c r="E119" s="58" t="s">
        <v>343</v>
      </c>
      <c r="F119" s="16">
        <v>318.84462550515201</v>
      </c>
      <c r="G119" s="16">
        <v>310.00366139014199</v>
      </c>
      <c r="H119" s="16">
        <v>8.8409641150101894</v>
      </c>
      <c r="I119" s="16">
        <v>6.9763417831744103</v>
      </c>
      <c r="J119" s="16">
        <v>1.86462233183578</v>
      </c>
      <c r="K119" s="16">
        <v>8.8409641150101894</v>
      </c>
      <c r="L119" s="16">
        <v>0</v>
      </c>
      <c r="M119" s="16">
        <v>0.60304376134506998</v>
      </c>
      <c r="N119" s="16">
        <v>0.60304376134506998</v>
      </c>
      <c r="O119" s="16">
        <v>0</v>
      </c>
    </row>
    <row r="120" spans="1:15" s="12" customFormat="1" x14ac:dyDescent="0.3">
      <c r="A120" s="9"/>
      <c r="B120" s="24" t="s">
        <v>344</v>
      </c>
      <c r="C120" s="15" t="s">
        <v>345</v>
      </c>
      <c r="D120" s="57" t="s">
        <v>344</v>
      </c>
      <c r="E120" s="58" t="s">
        <v>346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</row>
    <row r="121" spans="1:15" s="12" customFormat="1" x14ac:dyDescent="0.3">
      <c r="A121" s="9"/>
      <c r="B121" s="24" t="s">
        <v>347</v>
      </c>
      <c r="C121" s="15" t="s">
        <v>348</v>
      </c>
      <c r="D121" s="57" t="s">
        <v>347</v>
      </c>
      <c r="E121" s="58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</row>
    <row r="122" spans="1:15" s="12" customFormat="1" x14ac:dyDescent="0.3">
      <c r="A122" s="9"/>
      <c r="B122" s="24" t="s">
        <v>350</v>
      </c>
      <c r="C122" s="15" t="s">
        <v>351</v>
      </c>
      <c r="D122" s="57" t="s">
        <v>350</v>
      </c>
      <c r="E122" s="58" t="s">
        <v>352</v>
      </c>
      <c r="F122" s="16">
        <v>12.4266276382768</v>
      </c>
      <c r="G122" s="16" t="s">
        <v>20</v>
      </c>
      <c r="H122" s="16" t="s">
        <v>20</v>
      </c>
      <c r="I122" s="16" t="s">
        <v>20</v>
      </c>
      <c r="J122" s="16" t="s">
        <v>20</v>
      </c>
      <c r="K122" s="16" t="s">
        <v>20</v>
      </c>
      <c r="L122" s="16" t="s">
        <v>20</v>
      </c>
      <c r="M122" s="16">
        <v>0</v>
      </c>
      <c r="N122" s="16">
        <v>0</v>
      </c>
      <c r="O122" s="16">
        <v>0</v>
      </c>
    </row>
    <row r="123" spans="1:15" s="12" customFormat="1" x14ac:dyDescent="0.3">
      <c r="A123" s="9"/>
      <c r="B123" s="24" t="s">
        <v>353</v>
      </c>
      <c r="C123" s="15" t="s">
        <v>354</v>
      </c>
      <c r="D123" s="57" t="s">
        <v>353</v>
      </c>
      <c r="E123" s="58" t="s">
        <v>355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</row>
    <row r="124" spans="1:15" s="12" customFormat="1" ht="20.399999999999999" x14ac:dyDescent="0.3">
      <c r="A124" s="9"/>
      <c r="B124" s="24" t="s">
        <v>356</v>
      </c>
      <c r="C124" s="15" t="s">
        <v>357</v>
      </c>
      <c r="D124" s="57" t="s">
        <v>356</v>
      </c>
      <c r="E124" s="58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</row>
    <row r="125" spans="1:15" s="12" customFormat="1" x14ac:dyDescent="0.3">
      <c r="A125" s="9"/>
      <c r="B125" s="24" t="s">
        <v>359</v>
      </c>
      <c r="C125" s="15" t="s">
        <v>360</v>
      </c>
      <c r="D125" s="57" t="s">
        <v>359</v>
      </c>
      <c r="E125" s="58" t="s">
        <v>361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</row>
    <row r="126" spans="1:15" s="12" customFormat="1" x14ac:dyDescent="0.3">
      <c r="A126" s="9"/>
      <c r="B126" s="24" t="s">
        <v>362</v>
      </c>
      <c r="C126" s="15" t="s">
        <v>363</v>
      </c>
      <c r="D126" s="57" t="s">
        <v>362</v>
      </c>
      <c r="E126" s="58" t="s">
        <v>364</v>
      </c>
      <c r="F126" s="16">
        <v>0.30080264247076799</v>
      </c>
      <c r="G126" s="16">
        <v>0.30080264247076799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</row>
    <row r="127" spans="1:15" s="12" customFormat="1" x14ac:dyDescent="0.3">
      <c r="A127" s="9"/>
      <c r="B127" s="24" t="s">
        <v>365</v>
      </c>
      <c r="C127" s="15" t="s">
        <v>366</v>
      </c>
      <c r="D127" s="57" t="s">
        <v>365</v>
      </c>
      <c r="E127" s="58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</row>
    <row r="128" spans="1:15" s="12" customFormat="1" x14ac:dyDescent="0.3">
      <c r="A128" s="9"/>
      <c r="B128" s="24" t="s">
        <v>368</v>
      </c>
      <c r="C128" s="15" t="s">
        <v>369</v>
      </c>
      <c r="D128" s="57" t="s">
        <v>368</v>
      </c>
      <c r="E128" s="58" t="s">
        <v>370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</row>
    <row r="129" spans="1:48" s="12" customFormat="1" x14ac:dyDescent="0.3">
      <c r="A129" s="9"/>
      <c r="B129" s="24" t="s">
        <v>371</v>
      </c>
      <c r="C129" s="15" t="s">
        <v>372</v>
      </c>
      <c r="D129" s="57" t="s">
        <v>371</v>
      </c>
      <c r="E129" s="58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</row>
    <row r="130" spans="1:48" s="12" customFormat="1" x14ac:dyDescent="0.3">
      <c r="A130" s="9"/>
      <c r="B130" s="24" t="s">
        <v>374</v>
      </c>
      <c r="C130" s="15" t="s">
        <v>375</v>
      </c>
      <c r="D130" s="57" t="s">
        <v>374</v>
      </c>
      <c r="E130" s="58" t="s">
        <v>376</v>
      </c>
      <c r="F130" s="16">
        <v>3.9375525191279001E-2</v>
      </c>
      <c r="G130" s="16">
        <v>3.9375525191279001E-2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</row>
    <row r="131" spans="1:48" s="12" customFormat="1" ht="12" thickBot="1" x14ac:dyDescent="0.35">
      <c r="A131" s="9"/>
      <c r="B131" s="24" t="s">
        <v>377</v>
      </c>
      <c r="C131" s="15" t="s">
        <v>378</v>
      </c>
      <c r="D131" s="57" t="s">
        <v>377</v>
      </c>
      <c r="E131" s="58" t="s">
        <v>379</v>
      </c>
      <c r="F131" s="16" t="s">
        <v>20</v>
      </c>
      <c r="G131" s="16">
        <v>0</v>
      </c>
      <c r="H131" s="16" t="s">
        <v>20</v>
      </c>
      <c r="I131" s="16" t="s">
        <v>20</v>
      </c>
      <c r="J131" s="16" t="s">
        <v>20</v>
      </c>
      <c r="K131" s="16" t="s">
        <v>20</v>
      </c>
      <c r="L131" s="16" t="s">
        <v>20</v>
      </c>
      <c r="M131" s="16" t="s">
        <v>20</v>
      </c>
      <c r="N131" s="16" t="s">
        <v>20</v>
      </c>
      <c r="O131" s="16" t="s">
        <v>20</v>
      </c>
    </row>
    <row r="132" spans="1:48" s="22" customFormat="1" ht="20.399999999999999" x14ac:dyDescent="0.3">
      <c r="A132" s="20"/>
      <c r="B132" s="25" t="s">
        <v>380</v>
      </c>
      <c r="C132" s="15" t="s">
        <v>381</v>
      </c>
      <c r="D132" s="57" t="s">
        <v>380</v>
      </c>
      <c r="E132" s="60" t="s">
        <v>194</v>
      </c>
      <c r="F132" s="16">
        <v>1005.7537923454727</v>
      </c>
      <c r="G132" s="16">
        <v>78.793775645087123</v>
      </c>
      <c r="H132" s="16">
        <v>939.32663930234526</v>
      </c>
      <c r="I132" s="16">
        <v>0</v>
      </c>
      <c r="J132" s="16">
        <v>939.32663930234526</v>
      </c>
      <c r="K132" s="16">
        <v>939.32663930234526</v>
      </c>
      <c r="L132" s="16">
        <v>0</v>
      </c>
      <c r="M132" s="16">
        <v>0</v>
      </c>
      <c r="N132" s="16">
        <v>0</v>
      </c>
      <c r="O132" s="16">
        <v>0</v>
      </c>
    </row>
    <row r="133" spans="1:48" s="22" customFormat="1" ht="30" customHeight="1" x14ac:dyDescent="0.3">
      <c r="A133" s="20"/>
      <c r="B133" s="88" t="s">
        <v>195</v>
      </c>
      <c r="C133" s="90"/>
      <c r="D133" s="92" t="s">
        <v>196</v>
      </c>
      <c r="E133" s="61" t="s">
        <v>197</v>
      </c>
      <c r="F133" s="62">
        <f>SUM(F78:F131)</f>
        <v>362.83627085847598</v>
      </c>
      <c r="G133" s="62">
        <f t="shared" ref="G133:O133" si="6">SUM(G78:G131)</f>
        <v>341.6286841415062</v>
      </c>
      <c r="H133" s="62">
        <f t="shared" si="6"/>
        <v>8.8409641150101894</v>
      </c>
      <c r="I133" s="62">
        <f t="shared" si="6"/>
        <v>6.9763417831744103</v>
      </c>
      <c r="J133" s="62">
        <f t="shared" si="6"/>
        <v>1.86462233183578</v>
      </c>
      <c r="K133" s="62">
        <f t="shared" si="6"/>
        <v>8.8409641150101894</v>
      </c>
      <c r="L133" s="62">
        <f t="shared" si="6"/>
        <v>0</v>
      </c>
      <c r="M133" s="62">
        <f t="shared" si="6"/>
        <v>0.60304376134506998</v>
      </c>
      <c r="N133" s="62">
        <f t="shared" si="6"/>
        <v>0.60304376134506998</v>
      </c>
      <c r="O133" s="62">
        <f t="shared" si="6"/>
        <v>0</v>
      </c>
    </row>
    <row r="134" spans="1:48" s="22" customFormat="1" ht="31.2" thickBot="1" x14ac:dyDescent="0.35">
      <c r="A134" s="20"/>
      <c r="B134" s="89"/>
      <c r="C134" s="91"/>
      <c r="D134" s="93"/>
      <c r="E134" s="63" t="s">
        <v>382</v>
      </c>
      <c r="F134" s="62">
        <f>IF(COUNTA(F78:F132)&gt;0,IF(F132="c","c",SUM(F132:F133)),"")</f>
        <v>1368.5900632039486</v>
      </c>
      <c r="G134" s="62">
        <f t="shared" ref="G134:O134" si="7">IF(COUNTA(G78:G132)&gt;0,IF(G132="c","c",SUM(G132:G133)),"")</f>
        <v>420.42245978659332</v>
      </c>
      <c r="H134" s="62">
        <f t="shared" si="7"/>
        <v>948.16760341735539</v>
      </c>
      <c r="I134" s="62">
        <f t="shared" si="7"/>
        <v>6.9763417831744103</v>
      </c>
      <c r="J134" s="62">
        <f t="shared" si="7"/>
        <v>941.19126163418105</v>
      </c>
      <c r="K134" s="62">
        <f t="shared" si="7"/>
        <v>948.16760341735539</v>
      </c>
      <c r="L134" s="62">
        <f t="shared" si="7"/>
        <v>0</v>
      </c>
      <c r="M134" s="62">
        <f t="shared" si="7"/>
        <v>0.60304376134506998</v>
      </c>
      <c r="N134" s="62">
        <f t="shared" si="7"/>
        <v>0.60304376134506998</v>
      </c>
      <c r="O134" s="62">
        <f t="shared" si="7"/>
        <v>0</v>
      </c>
    </row>
    <row r="135" spans="1:48" s="12" customFormat="1" ht="12" thickBot="1" x14ac:dyDescent="0.35">
      <c r="A135" s="15"/>
      <c r="B135" s="23"/>
      <c r="C135" s="15"/>
      <c r="D135" s="64"/>
      <c r="E135" s="65" t="s">
        <v>199</v>
      </c>
      <c r="F135" s="66" t="str">
        <f t="shared" ref="F135:O135" si="8">IF(F132="c","",IF(AND(IF((COUNTIF(F78:F131,"c"))&gt;0,1,0)=1,F132=""),"Please provide Not Specified (Including Confidential)",""))</f>
        <v/>
      </c>
      <c r="G135" s="66" t="str">
        <f t="shared" si="8"/>
        <v/>
      </c>
      <c r="H135" s="66" t="str">
        <f t="shared" si="8"/>
        <v/>
      </c>
      <c r="I135" s="66" t="str">
        <f t="shared" si="8"/>
        <v/>
      </c>
      <c r="J135" s="66" t="str">
        <f t="shared" si="8"/>
        <v/>
      </c>
      <c r="K135" s="66" t="str">
        <f t="shared" si="8"/>
        <v/>
      </c>
      <c r="L135" s="66" t="str">
        <f t="shared" si="8"/>
        <v/>
      </c>
      <c r="M135" s="66" t="str">
        <f t="shared" si="8"/>
        <v/>
      </c>
      <c r="N135" s="66" t="str">
        <f t="shared" si="8"/>
        <v/>
      </c>
      <c r="O135" s="66" t="str">
        <f t="shared" si="8"/>
        <v/>
      </c>
    </row>
    <row r="136" spans="1:48" s="13" customFormat="1" ht="12" thickBot="1" x14ac:dyDescent="0.35">
      <c r="A136" s="9"/>
      <c r="B136" s="11"/>
      <c r="C136" s="15"/>
      <c r="D136" s="67"/>
      <c r="E136" s="68" t="s">
        <v>383</v>
      </c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3">
      <c r="A137" s="9"/>
      <c r="B137" s="24" t="s">
        <v>384</v>
      </c>
      <c r="C137" s="15" t="s">
        <v>385</v>
      </c>
      <c r="D137" s="57" t="s">
        <v>384</v>
      </c>
      <c r="E137" s="58" t="s">
        <v>386</v>
      </c>
      <c r="F137" s="16">
        <v>56.300716174497197</v>
      </c>
      <c r="G137" s="16">
        <v>45.669147358284199</v>
      </c>
      <c r="H137" s="16">
        <v>10.631568816213001</v>
      </c>
      <c r="I137" s="16">
        <v>0.54396564226599398</v>
      </c>
      <c r="J137" s="16">
        <v>10.087603173947</v>
      </c>
      <c r="K137" s="16">
        <v>10.631568816212939</v>
      </c>
      <c r="L137" s="16">
        <v>0</v>
      </c>
      <c r="M137" s="16">
        <v>1.6180138000000001E-8</v>
      </c>
      <c r="N137" s="16">
        <v>1.6180138000000001E-8</v>
      </c>
      <c r="O137" s="16">
        <v>0</v>
      </c>
    </row>
    <row r="138" spans="1:48" s="27" customFormat="1" x14ac:dyDescent="0.3">
      <c r="A138" s="9"/>
      <c r="B138" s="24" t="s">
        <v>387</v>
      </c>
      <c r="C138" s="15" t="s">
        <v>388</v>
      </c>
      <c r="D138" s="57" t="s">
        <v>387</v>
      </c>
      <c r="E138" s="58" t="s">
        <v>389</v>
      </c>
      <c r="F138" s="16">
        <v>1500.97488250539</v>
      </c>
      <c r="G138" s="16">
        <v>957.87025002442203</v>
      </c>
      <c r="H138" s="16">
        <v>543.10463248096505</v>
      </c>
      <c r="I138" s="16">
        <v>0</v>
      </c>
      <c r="J138" s="16">
        <v>543.10463248096505</v>
      </c>
      <c r="K138" s="16">
        <v>543.10463248096505</v>
      </c>
      <c r="L138" s="16">
        <v>0</v>
      </c>
      <c r="M138" s="16">
        <v>384.48498625817302</v>
      </c>
      <c r="N138" s="16">
        <v>384.48498625817302</v>
      </c>
      <c r="O138" s="16">
        <v>0</v>
      </c>
    </row>
    <row r="139" spans="1:48" s="12" customFormat="1" x14ac:dyDescent="0.3">
      <c r="A139" s="9"/>
      <c r="B139" s="24" t="s">
        <v>390</v>
      </c>
      <c r="C139" s="15" t="s">
        <v>391</v>
      </c>
      <c r="D139" s="57" t="s">
        <v>390</v>
      </c>
      <c r="E139" s="58" t="s">
        <v>392</v>
      </c>
      <c r="F139" s="16">
        <v>4.6847055934210502</v>
      </c>
      <c r="G139" s="16">
        <v>4.6847055934210502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</row>
    <row r="140" spans="1:48" s="12" customFormat="1" x14ac:dyDescent="0.3">
      <c r="A140" s="9"/>
      <c r="B140" s="24" t="s">
        <v>393</v>
      </c>
      <c r="C140" s="15" t="s">
        <v>394</v>
      </c>
      <c r="D140" s="57" t="s">
        <v>393</v>
      </c>
      <c r="E140" s="58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</row>
    <row r="141" spans="1:48" s="12" customFormat="1" x14ac:dyDescent="0.3">
      <c r="A141" s="9"/>
      <c r="B141" s="24" t="s">
        <v>396</v>
      </c>
      <c r="C141" s="15" t="s">
        <v>397</v>
      </c>
      <c r="D141" s="57" t="s">
        <v>396</v>
      </c>
      <c r="E141" s="58" t="s">
        <v>398</v>
      </c>
      <c r="F141" s="16">
        <v>0.15989181944712499</v>
      </c>
      <c r="G141" s="16">
        <v>0.15989181944712499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</row>
    <row r="142" spans="1:48" s="12" customFormat="1" x14ac:dyDescent="0.3">
      <c r="A142" s="9"/>
      <c r="B142" s="24" t="s">
        <v>399</v>
      </c>
      <c r="C142" s="15" t="s">
        <v>400</v>
      </c>
      <c r="D142" s="57" t="s">
        <v>399</v>
      </c>
      <c r="E142" s="58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</row>
    <row r="143" spans="1:48" s="12" customFormat="1" x14ac:dyDescent="0.3">
      <c r="A143" s="9"/>
      <c r="B143" s="24" t="s">
        <v>402</v>
      </c>
      <c r="C143" s="15" t="s">
        <v>403</v>
      </c>
      <c r="D143" s="57" t="s">
        <v>402</v>
      </c>
      <c r="E143" s="58" t="s">
        <v>404</v>
      </c>
      <c r="F143" s="16" t="s">
        <v>20</v>
      </c>
      <c r="G143" s="16">
        <v>7.3865777234504</v>
      </c>
      <c r="H143" s="16" t="s">
        <v>20</v>
      </c>
      <c r="I143" s="16" t="s">
        <v>20</v>
      </c>
      <c r="J143" s="16" t="s">
        <v>20</v>
      </c>
      <c r="K143" s="16" t="s">
        <v>20</v>
      </c>
      <c r="L143" s="16" t="s">
        <v>20</v>
      </c>
      <c r="M143" s="16" t="s">
        <v>20</v>
      </c>
      <c r="N143" s="16" t="s">
        <v>20</v>
      </c>
      <c r="O143" s="16" t="s">
        <v>20</v>
      </c>
    </row>
    <row r="144" spans="1:48" s="12" customFormat="1" x14ac:dyDescent="0.3">
      <c r="A144" s="9"/>
      <c r="B144" s="24" t="s">
        <v>405</v>
      </c>
      <c r="C144" s="15" t="s">
        <v>406</v>
      </c>
      <c r="D144" s="57" t="s">
        <v>405</v>
      </c>
      <c r="E144" s="58" t="s">
        <v>407</v>
      </c>
      <c r="F144" s="16">
        <v>2.0713395956701302</v>
      </c>
      <c r="G144" s="16">
        <v>2.0713395956701302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</row>
    <row r="145" spans="1:48" s="12" customFormat="1" x14ac:dyDescent="0.3">
      <c r="A145" s="9"/>
      <c r="B145" s="24" t="s">
        <v>408</v>
      </c>
      <c r="C145" s="15" t="s">
        <v>409</v>
      </c>
      <c r="D145" s="57" t="s">
        <v>408</v>
      </c>
      <c r="E145" s="58" t="s">
        <v>410</v>
      </c>
      <c r="F145" s="16">
        <v>34.340200824927301</v>
      </c>
      <c r="G145" s="16">
        <v>27.423925950930499</v>
      </c>
      <c r="H145" s="16">
        <v>6.9162748739968096</v>
      </c>
      <c r="I145" s="16">
        <v>0</v>
      </c>
      <c r="J145" s="16">
        <v>6.9162748739968096</v>
      </c>
      <c r="K145" s="16">
        <v>6.9162748739968096</v>
      </c>
      <c r="L145" s="16">
        <v>0</v>
      </c>
      <c r="M145" s="16">
        <v>0</v>
      </c>
      <c r="N145" s="16">
        <v>0</v>
      </c>
      <c r="O145" s="16">
        <v>0</v>
      </c>
    </row>
    <row r="146" spans="1:48" s="12" customFormat="1" ht="12" thickBot="1" x14ac:dyDescent="0.35">
      <c r="A146" s="9"/>
      <c r="B146" s="24" t="s">
        <v>411</v>
      </c>
      <c r="C146" s="15" t="s">
        <v>412</v>
      </c>
      <c r="D146" s="57" t="s">
        <v>411</v>
      </c>
      <c r="E146" s="58" t="s">
        <v>413</v>
      </c>
      <c r="F146" s="16">
        <v>6163.68477096484</v>
      </c>
      <c r="G146" s="16">
        <v>5688.7374020178004</v>
      </c>
      <c r="H146" s="16">
        <v>474.94736894703601</v>
      </c>
      <c r="I146" s="16">
        <v>119.252804363294</v>
      </c>
      <c r="J146" s="16">
        <v>355.69456458374202</v>
      </c>
      <c r="K146" s="16">
        <v>986.32561894703599</v>
      </c>
      <c r="L146" s="16">
        <v>511.37824999999998</v>
      </c>
      <c r="M146" s="16">
        <v>204.98600001741229</v>
      </c>
      <c r="N146" s="16">
        <v>204.98600001741229</v>
      </c>
      <c r="O146" s="16">
        <v>0</v>
      </c>
    </row>
    <row r="147" spans="1:48" s="22" customFormat="1" ht="20.399999999999999" x14ac:dyDescent="0.3">
      <c r="A147" s="20"/>
      <c r="B147" s="25" t="s">
        <v>414</v>
      </c>
      <c r="C147" s="15" t="s">
        <v>415</v>
      </c>
      <c r="D147" s="57" t="s">
        <v>416</v>
      </c>
      <c r="E147" s="60" t="s">
        <v>194</v>
      </c>
      <c r="F147" s="16" t="s">
        <v>20</v>
      </c>
      <c r="G147" s="16">
        <v>0</v>
      </c>
      <c r="H147" s="16" t="s">
        <v>20</v>
      </c>
      <c r="I147" s="16" t="s">
        <v>20</v>
      </c>
      <c r="J147" s="16" t="s">
        <v>20</v>
      </c>
      <c r="K147" s="16" t="s">
        <v>20</v>
      </c>
      <c r="L147" s="16" t="s">
        <v>20</v>
      </c>
      <c r="M147" s="16" t="s">
        <v>20</v>
      </c>
      <c r="N147" s="16" t="s">
        <v>20</v>
      </c>
      <c r="O147" s="16" t="s">
        <v>20</v>
      </c>
    </row>
    <row r="148" spans="1:48" s="22" customFormat="1" ht="30" customHeight="1" x14ac:dyDescent="0.3">
      <c r="A148" s="20"/>
      <c r="B148" s="88" t="s">
        <v>195</v>
      </c>
      <c r="C148" s="90"/>
      <c r="D148" s="92" t="s">
        <v>196</v>
      </c>
      <c r="E148" s="61" t="s">
        <v>197</v>
      </c>
      <c r="F148" s="62">
        <f>SUM(F137:F146)</f>
        <v>7762.2165074781933</v>
      </c>
      <c r="G148" s="62">
        <f t="shared" ref="G148:O148" si="9">SUM(G137:G146)</f>
        <v>6734.0032400834261</v>
      </c>
      <c r="H148" s="62">
        <f t="shared" si="9"/>
        <v>1035.5998451182109</v>
      </c>
      <c r="I148" s="62">
        <f t="shared" si="9"/>
        <v>119.79677000555999</v>
      </c>
      <c r="J148" s="62">
        <f t="shared" si="9"/>
        <v>915.80307511265084</v>
      </c>
      <c r="K148" s="62">
        <f t="shared" si="9"/>
        <v>1546.9780951182108</v>
      </c>
      <c r="L148" s="62">
        <f t="shared" si="9"/>
        <v>511.37824999999998</v>
      </c>
      <c r="M148" s="62">
        <f t="shared" si="9"/>
        <v>589.47098629176548</v>
      </c>
      <c r="N148" s="62">
        <f t="shared" si="9"/>
        <v>589.47098629176548</v>
      </c>
      <c r="O148" s="62">
        <f t="shared" si="9"/>
        <v>0</v>
      </c>
    </row>
    <row r="149" spans="1:48" s="22" customFormat="1" ht="31.2" thickBot="1" x14ac:dyDescent="0.35">
      <c r="A149" s="20"/>
      <c r="B149" s="89"/>
      <c r="C149" s="91"/>
      <c r="D149" s="93"/>
      <c r="E149" s="63" t="s">
        <v>417</v>
      </c>
      <c r="F149" s="62" t="str">
        <f>IF(COUNTA(F137:F147)&gt;0,IF(F147="c","c",SUM(F147:F148)),"")</f>
        <v>c</v>
      </c>
      <c r="G149" s="62">
        <f t="shared" ref="G149:O149" si="10">IF(COUNTA(G137:G147)&gt;0,IF(G147="c","c",SUM(G147:G148)),"")</f>
        <v>6734.0032400834261</v>
      </c>
      <c r="H149" s="62" t="str">
        <f t="shared" si="10"/>
        <v>c</v>
      </c>
      <c r="I149" s="62" t="str">
        <f t="shared" si="10"/>
        <v>c</v>
      </c>
      <c r="J149" s="62" t="str">
        <f t="shared" si="10"/>
        <v>c</v>
      </c>
      <c r="K149" s="62" t="str">
        <f t="shared" si="10"/>
        <v>c</v>
      </c>
      <c r="L149" s="62" t="str">
        <f t="shared" si="10"/>
        <v>c</v>
      </c>
      <c r="M149" s="62" t="str">
        <f t="shared" si="10"/>
        <v>c</v>
      </c>
      <c r="N149" s="62" t="str">
        <f t="shared" si="10"/>
        <v>c</v>
      </c>
      <c r="O149" s="62" t="str">
        <f t="shared" si="10"/>
        <v>c</v>
      </c>
    </row>
    <row r="150" spans="1:48" s="12" customFormat="1" ht="12" thickBot="1" x14ac:dyDescent="0.35">
      <c r="A150" s="15"/>
      <c r="B150" s="23"/>
      <c r="C150" s="15"/>
      <c r="D150" s="64"/>
      <c r="E150" s="65" t="s">
        <v>199</v>
      </c>
      <c r="F150" s="66" t="str">
        <f t="shared" ref="F150:O150" si="11">IF(F147="c","",IF(AND(IF((COUNTIF(F137:F146,"c"))&gt;0,1,0)=1,F147=""),"Please provide Not Specified (Including Confidential)",""))</f>
        <v/>
      </c>
      <c r="G150" s="66" t="str">
        <f t="shared" si="11"/>
        <v/>
      </c>
      <c r="H150" s="66" t="str">
        <f t="shared" si="11"/>
        <v/>
      </c>
      <c r="I150" s="66" t="str">
        <f t="shared" si="11"/>
        <v/>
      </c>
      <c r="J150" s="66" t="str">
        <f t="shared" si="11"/>
        <v/>
      </c>
      <c r="K150" s="66" t="str">
        <f t="shared" si="11"/>
        <v/>
      </c>
      <c r="L150" s="66" t="str">
        <f t="shared" si="11"/>
        <v/>
      </c>
      <c r="M150" s="66" t="str">
        <f t="shared" si="11"/>
        <v/>
      </c>
      <c r="N150" s="66" t="str">
        <f t="shared" si="11"/>
        <v/>
      </c>
      <c r="O150" s="66" t="str">
        <f t="shared" si="11"/>
        <v/>
      </c>
    </row>
    <row r="151" spans="1:48" s="13" customFormat="1" ht="12" thickBot="1" x14ac:dyDescent="0.35">
      <c r="A151" s="9"/>
      <c r="B151" s="11"/>
      <c r="C151" s="15"/>
      <c r="D151" s="67"/>
      <c r="E151" s="68" t="s">
        <v>418</v>
      </c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3">
      <c r="A152" s="9"/>
      <c r="B152" s="24" t="s">
        <v>419</v>
      </c>
      <c r="C152" s="15" t="s">
        <v>420</v>
      </c>
      <c r="D152" s="57" t="s">
        <v>419</v>
      </c>
      <c r="E152" s="58" t="s">
        <v>421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</row>
    <row r="153" spans="1:48" s="12" customFormat="1" x14ac:dyDescent="0.3">
      <c r="A153" s="9"/>
      <c r="B153" s="24" t="s">
        <v>422</v>
      </c>
      <c r="C153" s="15" t="s">
        <v>423</v>
      </c>
      <c r="D153" s="57" t="s">
        <v>422</v>
      </c>
      <c r="E153" s="58" t="s">
        <v>424</v>
      </c>
      <c r="F153" s="16">
        <v>1.1781201334989599</v>
      </c>
      <c r="G153" s="16">
        <v>1.1781201334989599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</row>
    <row r="154" spans="1:48" s="12" customFormat="1" x14ac:dyDescent="0.3">
      <c r="A154" s="9"/>
      <c r="B154" s="24" t="s">
        <v>425</v>
      </c>
      <c r="C154" s="15" t="s">
        <v>426</v>
      </c>
      <c r="D154" s="57" t="s">
        <v>425</v>
      </c>
      <c r="E154" s="58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</row>
    <row r="155" spans="1:48" s="12" customFormat="1" x14ac:dyDescent="0.3">
      <c r="A155" s="9"/>
      <c r="B155" s="24" t="s">
        <v>428</v>
      </c>
      <c r="C155" s="15" t="s">
        <v>429</v>
      </c>
      <c r="D155" s="57" t="s">
        <v>428</v>
      </c>
      <c r="E155" s="58" t="s">
        <v>430</v>
      </c>
      <c r="F155" s="16">
        <v>6710.1668370955003</v>
      </c>
      <c r="G155" s="16">
        <v>6062.4621036192802</v>
      </c>
      <c r="H155" s="16">
        <v>647.70473347621498</v>
      </c>
      <c r="I155" s="16">
        <v>135.36250756338001</v>
      </c>
      <c r="J155" s="16">
        <v>512.34222591283503</v>
      </c>
      <c r="K155" s="16">
        <v>647.70473347621464</v>
      </c>
      <c r="L155" s="16">
        <v>0</v>
      </c>
      <c r="M155" s="16">
        <v>645.680767599359</v>
      </c>
      <c r="N155" s="16">
        <v>645.680767599359</v>
      </c>
      <c r="O155" s="16">
        <v>0</v>
      </c>
    </row>
    <row r="156" spans="1:48" s="12" customFormat="1" x14ac:dyDescent="0.3">
      <c r="A156" s="9"/>
      <c r="B156" s="24" t="s">
        <v>431</v>
      </c>
      <c r="C156" s="15" t="s">
        <v>432</v>
      </c>
      <c r="D156" s="57" t="s">
        <v>431</v>
      </c>
      <c r="E156" s="58" t="s">
        <v>433</v>
      </c>
      <c r="F156" s="16">
        <v>0.22544887740959699</v>
      </c>
      <c r="G156" s="16">
        <v>0.22544887740959699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</row>
    <row r="157" spans="1:48" s="12" customFormat="1" x14ac:dyDescent="0.3">
      <c r="A157" s="9"/>
      <c r="B157" s="24" t="s">
        <v>434</v>
      </c>
      <c r="C157" s="15" t="s">
        <v>435</v>
      </c>
      <c r="D157" s="57" t="s">
        <v>434</v>
      </c>
      <c r="E157" s="58" t="s">
        <v>436</v>
      </c>
      <c r="F157" s="16">
        <v>893.17208155263802</v>
      </c>
      <c r="G157" s="16">
        <v>771.958604778373</v>
      </c>
      <c r="H157" s="16">
        <v>121.213476774265</v>
      </c>
      <c r="I157" s="16">
        <v>100.23410938534199</v>
      </c>
      <c r="J157" s="16">
        <v>20.979367388923301</v>
      </c>
      <c r="K157" s="16">
        <v>129.88503777426502</v>
      </c>
      <c r="L157" s="16">
        <v>8.6715610000000005</v>
      </c>
      <c r="M157" s="16">
        <v>12.303648669999999</v>
      </c>
      <c r="N157" s="16">
        <v>20.975209670000002</v>
      </c>
      <c r="O157" s="16">
        <v>8.6715610000000005</v>
      </c>
    </row>
    <row r="158" spans="1:48" s="12" customFormat="1" x14ac:dyDescent="0.3">
      <c r="A158" s="9"/>
      <c r="B158" s="24" t="s">
        <v>437</v>
      </c>
      <c r="C158" s="15" t="s">
        <v>438</v>
      </c>
      <c r="D158" s="57" t="s">
        <v>437</v>
      </c>
      <c r="E158" s="58" t="s">
        <v>439</v>
      </c>
      <c r="F158" s="16">
        <v>803.21075640473998</v>
      </c>
      <c r="G158" s="16">
        <v>694.61863453551098</v>
      </c>
      <c r="H158" s="16">
        <v>108.592121869229</v>
      </c>
      <c r="I158" s="16">
        <v>0</v>
      </c>
      <c r="J158" s="16">
        <v>108.592121869229</v>
      </c>
      <c r="K158" s="16">
        <v>108.59212186922881</v>
      </c>
      <c r="L158" s="16">
        <v>0</v>
      </c>
      <c r="M158" s="16">
        <v>12.6840685697733</v>
      </c>
      <c r="N158" s="16">
        <v>12.6840685697733</v>
      </c>
      <c r="O158" s="16">
        <v>0</v>
      </c>
    </row>
    <row r="159" spans="1:48" s="12" customFormat="1" x14ac:dyDescent="0.3">
      <c r="A159" s="9"/>
      <c r="B159" s="24" t="s">
        <v>440</v>
      </c>
      <c r="C159" s="15" t="s">
        <v>441</v>
      </c>
      <c r="D159" s="57" t="s">
        <v>440</v>
      </c>
      <c r="E159" s="58" t="s">
        <v>442</v>
      </c>
      <c r="F159" s="16" t="s">
        <v>20</v>
      </c>
      <c r="G159" s="16" t="s">
        <v>20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 t="s">
        <v>20</v>
      </c>
      <c r="N159" s="16" t="s">
        <v>20</v>
      </c>
      <c r="O159" s="16" t="s">
        <v>20</v>
      </c>
    </row>
    <row r="160" spans="1:48" s="12" customFormat="1" x14ac:dyDescent="0.3">
      <c r="A160" s="9"/>
      <c r="B160" s="24" t="s">
        <v>443</v>
      </c>
      <c r="C160" s="15" t="s">
        <v>444</v>
      </c>
      <c r="D160" s="57" t="s">
        <v>443</v>
      </c>
      <c r="E160" s="58" t="s">
        <v>445</v>
      </c>
      <c r="F160" s="16">
        <v>17.097882594847</v>
      </c>
      <c r="G160" s="16" t="s">
        <v>20</v>
      </c>
      <c r="H160" s="16" t="s">
        <v>20</v>
      </c>
      <c r="I160" s="16" t="s">
        <v>20</v>
      </c>
      <c r="J160" s="16" t="s">
        <v>20</v>
      </c>
      <c r="K160" s="16" t="s">
        <v>20</v>
      </c>
      <c r="L160" s="16" t="s">
        <v>20</v>
      </c>
      <c r="M160" s="16">
        <v>0.88555506073038903</v>
      </c>
      <c r="N160" s="16">
        <v>0.88555506073038903</v>
      </c>
      <c r="O160" s="16">
        <v>0</v>
      </c>
    </row>
    <row r="161" spans="1:15" s="12" customFormat="1" x14ac:dyDescent="0.3">
      <c r="A161" s="9"/>
      <c r="B161" s="24" t="s">
        <v>446</v>
      </c>
      <c r="C161" s="15" t="s">
        <v>447</v>
      </c>
      <c r="D161" s="57" t="s">
        <v>446</v>
      </c>
      <c r="E161" s="58" t="s">
        <v>448</v>
      </c>
      <c r="F161" s="16">
        <v>36.720997948450403</v>
      </c>
      <c r="G161" s="16" t="s">
        <v>20</v>
      </c>
      <c r="H161" s="16" t="s">
        <v>20</v>
      </c>
      <c r="I161" s="16" t="s">
        <v>20</v>
      </c>
      <c r="J161" s="16" t="s">
        <v>20</v>
      </c>
      <c r="K161" s="16" t="s">
        <v>20</v>
      </c>
      <c r="L161" s="16" t="s">
        <v>20</v>
      </c>
      <c r="M161" s="16">
        <v>0</v>
      </c>
      <c r="N161" s="16">
        <v>0</v>
      </c>
      <c r="O161" s="16">
        <v>0</v>
      </c>
    </row>
    <row r="162" spans="1:15" s="12" customFormat="1" x14ac:dyDescent="0.3">
      <c r="A162" s="9"/>
      <c r="B162" s="24" t="s">
        <v>449</v>
      </c>
      <c r="C162" s="15" t="s">
        <v>450</v>
      </c>
      <c r="D162" s="57" t="s">
        <v>449</v>
      </c>
      <c r="E162" s="58" t="s">
        <v>451</v>
      </c>
      <c r="F162" s="16">
        <v>0.92698686367578997</v>
      </c>
      <c r="G162" s="16">
        <v>0.92698686367578997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</row>
    <row r="163" spans="1:15" s="12" customFormat="1" x14ac:dyDescent="0.3">
      <c r="A163" s="9"/>
      <c r="B163" s="24" t="s">
        <v>452</v>
      </c>
      <c r="C163" s="15" t="s">
        <v>453</v>
      </c>
      <c r="D163" s="57" t="s">
        <v>452</v>
      </c>
      <c r="E163" s="58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</row>
    <row r="164" spans="1:15" s="12" customFormat="1" x14ac:dyDescent="0.3">
      <c r="A164" s="9"/>
      <c r="B164" s="24" t="s">
        <v>455</v>
      </c>
      <c r="C164" s="15" t="s">
        <v>456</v>
      </c>
      <c r="D164" s="57" t="s">
        <v>455</v>
      </c>
      <c r="E164" s="58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</row>
    <row r="165" spans="1:15" s="12" customFormat="1" x14ac:dyDescent="0.3">
      <c r="A165" s="9"/>
      <c r="B165" s="24" t="s">
        <v>458</v>
      </c>
      <c r="C165" s="15" t="s">
        <v>459</v>
      </c>
      <c r="D165" s="57" t="s">
        <v>458</v>
      </c>
      <c r="E165" s="58" t="s">
        <v>460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</row>
    <row r="166" spans="1:15" s="12" customFormat="1" x14ac:dyDescent="0.3">
      <c r="A166" s="9"/>
      <c r="B166" s="24" t="s">
        <v>461</v>
      </c>
      <c r="C166" s="15" t="s">
        <v>462</v>
      </c>
      <c r="D166" s="57" t="s">
        <v>461</v>
      </c>
      <c r="E166" s="58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</row>
    <row r="167" spans="1:15" s="12" customFormat="1" x14ac:dyDescent="0.3">
      <c r="A167" s="9"/>
      <c r="B167" s="24" t="s">
        <v>464</v>
      </c>
      <c r="C167" s="15" t="s">
        <v>465</v>
      </c>
      <c r="D167" s="57" t="s">
        <v>464</v>
      </c>
      <c r="E167" s="58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</row>
    <row r="168" spans="1:15" s="12" customFormat="1" x14ac:dyDescent="0.3">
      <c r="A168" s="18"/>
      <c r="B168" s="24" t="s">
        <v>467</v>
      </c>
      <c r="C168" s="15" t="s">
        <v>468</v>
      </c>
      <c r="D168" s="57" t="s">
        <v>467</v>
      </c>
      <c r="E168" s="58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</row>
    <row r="169" spans="1:15" s="12" customFormat="1" x14ac:dyDescent="0.3">
      <c r="A169" s="18"/>
      <c r="B169" s="24" t="s">
        <v>470</v>
      </c>
      <c r="C169" s="15" t="s">
        <v>471</v>
      </c>
      <c r="D169" s="57" t="s">
        <v>470</v>
      </c>
      <c r="E169" s="58" t="s">
        <v>472</v>
      </c>
      <c r="F169" s="16">
        <v>0.35484208015484597</v>
      </c>
      <c r="G169" s="16">
        <v>0.35484208015484597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</row>
    <row r="170" spans="1:15" s="12" customFormat="1" x14ac:dyDescent="0.3">
      <c r="A170" s="18"/>
      <c r="B170" s="24" t="s">
        <v>473</v>
      </c>
      <c r="C170" s="15" t="s">
        <v>474</v>
      </c>
      <c r="D170" s="57" t="s">
        <v>473</v>
      </c>
      <c r="E170" s="58" t="s">
        <v>475</v>
      </c>
      <c r="F170" s="16">
        <v>196.892742768407</v>
      </c>
      <c r="G170" s="16">
        <v>16.877742768408002</v>
      </c>
      <c r="H170" s="16">
        <v>180.01499999999899</v>
      </c>
      <c r="I170" s="16">
        <v>0</v>
      </c>
      <c r="J170" s="16">
        <v>180.01499999999899</v>
      </c>
      <c r="K170" s="16">
        <v>180.01499999999899</v>
      </c>
      <c r="L170" s="16">
        <v>0</v>
      </c>
      <c r="M170" s="16">
        <v>0</v>
      </c>
      <c r="N170" s="16">
        <v>0</v>
      </c>
      <c r="O170" s="16">
        <v>0</v>
      </c>
    </row>
    <row r="171" spans="1:15" s="12" customFormat="1" x14ac:dyDescent="0.3">
      <c r="A171" s="18"/>
      <c r="B171" s="24" t="s">
        <v>476</v>
      </c>
      <c r="C171" s="15" t="s">
        <v>477</v>
      </c>
      <c r="D171" s="57" t="s">
        <v>476</v>
      </c>
      <c r="E171" s="58" t="s">
        <v>478</v>
      </c>
      <c r="F171" s="16">
        <v>9.1662735859531996E-2</v>
      </c>
      <c r="G171" s="16">
        <v>9.1662735859531996E-2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</row>
    <row r="172" spans="1:15" s="12" customFormat="1" x14ac:dyDescent="0.3">
      <c r="A172" s="9"/>
      <c r="B172" s="24" t="s">
        <v>479</v>
      </c>
      <c r="C172" s="15" t="s">
        <v>480</v>
      </c>
      <c r="D172" s="57" t="s">
        <v>479</v>
      </c>
      <c r="E172" s="58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</row>
    <row r="173" spans="1:15" s="12" customFormat="1" x14ac:dyDescent="0.3">
      <c r="A173" s="9"/>
      <c r="B173" s="24" t="s">
        <v>482</v>
      </c>
      <c r="C173" s="15" t="s">
        <v>483</v>
      </c>
      <c r="D173" s="57" t="s">
        <v>482</v>
      </c>
      <c r="E173" s="58" t="s">
        <v>484</v>
      </c>
      <c r="F173" s="16">
        <v>103.758990093029</v>
      </c>
      <c r="G173" s="16">
        <v>24.223754364463201</v>
      </c>
      <c r="H173" s="16">
        <v>79.535235728565397</v>
      </c>
      <c r="I173" s="16">
        <v>48.5793028018686</v>
      </c>
      <c r="J173" s="16">
        <v>30.9559329266968</v>
      </c>
      <c r="K173" s="16">
        <v>79.535235728565397</v>
      </c>
      <c r="L173" s="16">
        <v>0</v>
      </c>
      <c r="M173" s="16">
        <v>0</v>
      </c>
      <c r="N173" s="16">
        <v>0</v>
      </c>
      <c r="O173" s="16">
        <v>0</v>
      </c>
    </row>
    <row r="174" spans="1:15" s="12" customFormat="1" x14ac:dyDescent="0.3">
      <c r="A174" s="9"/>
      <c r="B174" s="24" t="s">
        <v>485</v>
      </c>
      <c r="C174" s="15" t="s">
        <v>486</v>
      </c>
      <c r="D174" s="57" t="s">
        <v>485</v>
      </c>
      <c r="E174" s="58" t="s">
        <v>487</v>
      </c>
      <c r="F174" s="16">
        <v>5.6544999999999998E-3</v>
      </c>
      <c r="G174" s="16">
        <v>5.6544999999999998E-3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</row>
    <row r="175" spans="1:15" s="12" customFormat="1" x14ac:dyDescent="0.3">
      <c r="A175" s="9"/>
      <c r="B175" s="24" t="s">
        <v>488</v>
      </c>
      <c r="C175" s="15" t="s">
        <v>489</v>
      </c>
      <c r="D175" s="57" t="s">
        <v>488</v>
      </c>
      <c r="E175" s="58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</row>
    <row r="176" spans="1:15" s="12" customFormat="1" x14ac:dyDescent="0.3">
      <c r="A176" s="9"/>
      <c r="B176" s="24" t="s">
        <v>491</v>
      </c>
      <c r="C176" s="15" t="s">
        <v>492</v>
      </c>
      <c r="D176" s="57" t="s">
        <v>491</v>
      </c>
      <c r="E176" s="58" t="s">
        <v>493</v>
      </c>
      <c r="F176" s="16">
        <v>0.34968211380730702</v>
      </c>
      <c r="G176" s="16">
        <v>0.34968211380730702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</row>
    <row r="177" spans="1:48" s="12" customFormat="1" x14ac:dyDescent="0.3">
      <c r="A177" s="9"/>
      <c r="B177" s="24" t="s">
        <v>494</v>
      </c>
      <c r="C177" s="15" t="s">
        <v>495</v>
      </c>
      <c r="D177" s="57" t="s">
        <v>494</v>
      </c>
      <c r="E177" s="58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</row>
    <row r="178" spans="1:48" s="12" customFormat="1" x14ac:dyDescent="0.3">
      <c r="A178" s="9"/>
      <c r="B178" s="24" t="s">
        <v>497</v>
      </c>
      <c r="C178" s="15" t="s">
        <v>498</v>
      </c>
      <c r="D178" s="57" t="s">
        <v>497</v>
      </c>
      <c r="E178" s="58" t="s">
        <v>499</v>
      </c>
      <c r="F178" s="16">
        <v>5.946162109732E-3</v>
      </c>
      <c r="G178" s="16">
        <v>5.946162109732E-3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</row>
    <row r="179" spans="1:48" s="12" customFormat="1" x14ac:dyDescent="0.3">
      <c r="A179" s="9"/>
      <c r="B179" s="24" t="s">
        <v>500</v>
      </c>
      <c r="C179" s="15" t="s">
        <v>501</v>
      </c>
      <c r="D179" s="57" t="s">
        <v>500</v>
      </c>
      <c r="E179" s="58" t="s">
        <v>502</v>
      </c>
      <c r="F179" s="16">
        <v>1538.12234677276</v>
      </c>
      <c r="G179" s="16">
        <v>857.87929535700005</v>
      </c>
      <c r="H179" s="16">
        <v>680.24305141576394</v>
      </c>
      <c r="I179" s="16">
        <v>76.505688742136698</v>
      </c>
      <c r="J179" s="16">
        <v>603.73736267362699</v>
      </c>
      <c r="K179" s="16">
        <v>2090.631041632631</v>
      </c>
      <c r="L179" s="16">
        <v>1410.3879902168599</v>
      </c>
      <c r="M179" s="16">
        <v>204.68681536918723</v>
      </c>
      <c r="N179" s="16">
        <v>303.892378510951</v>
      </c>
      <c r="O179" s="16">
        <v>99.205563141763804</v>
      </c>
    </row>
    <row r="180" spans="1:48" s="12" customFormat="1" ht="12" thickBot="1" x14ac:dyDescent="0.35">
      <c r="A180" s="9"/>
      <c r="B180" s="24" t="s">
        <v>503</v>
      </c>
      <c r="C180" s="15" t="s">
        <v>504</v>
      </c>
      <c r="D180" s="57" t="s">
        <v>503</v>
      </c>
      <c r="E180" s="58" t="s">
        <v>505</v>
      </c>
      <c r="F180" s="16">
        <v>0.12745419999999999</v>
      </c>
      <c r="G180" s="16">
        <v>0.12745419999999999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</row>
    <row r="181" spans="1:48" s="22" customFormat="1" ht="20.399999999999999" x14ac:dyDescent="0.3">
      <c r="A181" s="20"/>
      <c r="B181" s="25" t="s">
        <v>506</v>
      </c>
      <c r="C181" s="15" t="s">
        <v>507</v>
      </c>
      <c r="D181" s="57" t="s">
        <v>506</v>
      </c>
      <c r="E181" s="60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16" t="s">
        <v>20</v>
      </c>
    </row>
    <row r="182" spans="1:48" s="22" customFormat="1" ht="30" customHeight="1" x14ac:dyDescent="0.3">
      <c r="A182" s="20"/>
      <c r="B182" s="88" t="s">
        <v>195</v>
      </c>
      <c r="C182" s="90"/>
      <c r="D182" s="92" t="s">
        <v>196</v>
      </c>
      <c r="E182" s="61" t="s">
        <v>197</v>
      </c>
      <c r="F182" s="62">
        <f>SUM(F152:F180)</f>
        <v>10302.408432896887</v>
      </c>
      <c r="G182" s="62">
        <f t="shared" ref="G182:O182" si="12">SUM(G152:G180)</f>
        <v>8431.2859330895481</v>
      </c>
      <c r="H182" s="62">
        <f t="shared" si="12"/>
        <v>1817.3036192640375</v>
      </c>
      <c r="I182" s="62">
        <f t="shared" si="12"/>
        <v>360.68160849272726</v>
      </c>
      <c r="J182" s="62">
        <f t="shared" si="12"/>
        <v>1456.6220107713102</v>
      </c>
      <c r="K182" s="62">
        <f t="shared" si="12"/>
        <v>3236.363170480904</v>
      </c>
      <c r="L182" s="62">
        <f t="shared" si="12"/>
        <v>1419.05955121686</v>
      </c>
      <c r="M182" s="62">
        <f t="shared" si="12"/>
        <v>876.24085526905003</v>
      </c>
      <c r="N182" s="62">
        <f t="shared" si="12"/>
        <v>984.11797941081386</v>
      </c>
      <c r="O182" s="62">
        <f t="shared" si="12"/>
        <v>107.8771241417638</v>
      </c>
    </row>
    <row r="183" spans="1:48" s="22" customFormat="1" ht="41.4" thickBot="1" x14ac:dyDescent="0.35">
      <c r="A183" s="20"/>
      <c r="B183" s="89"/>
      <c r="C183" s="91"/>
      <c r="D183" s="93"/>
      <c r="E183" s="63" t="s">
        <v>508</v>
      </c>
      <c r="F183" s="62" t="str">
        <f>IF(COUNTA(F152:F181)&gt;0,IF(F181="c","c",SUM(F181:F182)),"")</f>
        <v>c</v>
      </c>
      <c r="G183" s="62" t="str">
        <f t="shared" ref="G183:O183" si="13">IF(COUNTA(G152:G181)&gt;0,IF(G181="c","c",SUM(G181:G182)),"")</f>
        <v>c</v>
      </c>
      <c r="H183" s="62" t="str">
        <f t="shared" si="13"/>
        <v>c</v>
      </c>
      <c r="I183" s="62" t="str">
        <f t="shared" si="13"/>
        <v>c</v>
      </c>
      <c r="J183" s="62" t="str">
        <f t="shared" si="13"/>
        <v>c</v>
      </c>
      <c r="K183" s="62" t="str">
        <f t="shared" si="13"/>
        <v>c</v>
      </c>
      <c r="L183" s="62" t="str">
        <f t="shared" si="13"/>
        <v>c</v>
      </c>
      <c r="M183" s="62" t="str">
        <f t="shared" si="13"/>
        <v>c</v>
      </c>
      <c r="N183" s="62" t="str">
        <f t="shared" si="13"/>
        <v>c</v>
      </c>
      <c r="O183" s="62" t="str">
        <f t="shared" si="13"/>
        <v>c</v>
      </c>
    </row>
    <row r="184" spans="1:48" s="12" customFormat="1" ht="12" thickBot="1" x14ac:dyDescent="0.35">
      <c r="A184" s="15"/>
      <c r="B184" s="23"/>
      <c r="C184" s="15"/>
      <c r="D184" s="64"/>
      <c r="E184" s="65" t="s">
        <v>199</v>
      </c>
      <c r="F184" s="66" t="str">
        <f t="shared" ref="F184:O184" si="14">IF(F181="c","",IF(AND(IF((COUNTIF(F152:F180,"c"))&gt;0,1,0)=1,F181=""),"Please provide Not Specified (Including Confidential)",""))</f>
        <v/>
      </c>
      <c r="G184" s="66" t="str">
        <f t="shared" si="14"/>
        <v/>
      </c>
      <c r="H184" s="66" t="str">
        <f t="shared" si="14"/>
        <v/>
      </c>
      <c r="I184" s="66" t="str">
        <f t="shared" si="14"/>
        <v/>
      </c>
      <c r="J184" s="66" t="str">
        <f t="shared" si="14"/>
        <v/>
      </c>
      <c r="K184" s="66" t="str">
        <f t="shared" si="14"/>
        <v/>
      </c>
      <c r="L184" s="66" t="str">
        <f t="shared" si="14"/>
        <v/>
      </c>
      <c r="M184" s="66" t="str">
        <f t="shared" si="14"/>
        <v/>
      </c>
      <c r="N184" s="66" t="str">
        <f t="shared" si="14"/>
        <v/>
      </c>
      <c r="O184" s="66" t="str">
        <f t="shared" si="14"/>
        <v/>
      </c>
    </row>
    <row r="185" spans="1:48" s="13" customFormat="1" ht="12" thickBot="1" x14ac:dyDescent="0.35">
      <c r="A185" s="9"/>
      <c r="B185" s="11"/>
      <c r="C185" s="15"/>
      <c r="D185" s="67"/>
      <c r="E185" s="68" t="s">
        <v>509</v>
      </c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3">
      <c r="A186" s="9"/>
      <c r="B186" s="24" t="s">
        <v>510</v>
      </c>
      <c r="C186" s="15" t="s">
        <v>511</v>
      </c>
      <c r="D186" s="57" t="s">
        <v>510</v>
      </c>
      <c r="E186" s="58" t="s">
        <v>512</v>
      </c>
      <c r="F186" s="16">
        <v>1.9700017456377901</v>
      </c>
      <c r="G186" s="16">
        <v>1.9700017456377901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</row>
    <row r="187" spans="1:48" s="12" customFormat="1" x14ac:dyDescent="0.3">
      <c r="A187" s="9"/>
      <c r="B187" s="24" t="s">
        <v>513</v>
      </c>
      <c r="C187" s="15" t="s">
        <v>514</v>
      </c>
      <c r="D187" s="57" t="s">
        <v>513</v>
      </c>
      <c r="E187" s="58" t="s">
        <v>515</v>
      </c>
      <c r="F187" s="16">
        <v>5.2869685160344002E-2</v>
      </c>
      <c r="G187" s="16">
        <v>5.2869685160344002E-2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</row>
    <row r="188" spans="1:48" s="12" customFormat="1" x14ac:dyDescent="0.3">
      <c r="A188" s="9"/>
      <c r="B188" s="24" t="s">
        <v>516</v>
      </c>
      <c r="C188" s="15" t="s">
        <v>517</v>
      </c>
      <c r="D188" s="57" t="s">
        <v>516</v>
      </c>
      <c r="E188" s="58" t="s">
        <v>518</v>
      </c>
      <c r="F188" s="16">
        <v>-11.8457227103431</v>
      </c>
      <c r="G188" s="16">
        <v>-12.6276887656035</v>
      </c>
      <c r="H188" s="16">
        <v>0.78196605526038998</v>
      </c>
      <c r="I188" s="16">
        <v>0</v>
      </c>
      <c r="J188" s="16">
        <v>0.78196605526038998</v>
      </c>
      <c r="K188" s="16">
        <v>0.78196605526038998</v>
      </c>
      <c r="L188" s="16">
        <v>0</v>
      </c>
      <c r="M188" s="16">
        <v>0</v>
      </c>
      <c r="N188" s="16">
        <v>0</v>
      </c>
      <c r="O188" s="16">
        <v>0</v>
      </c>
    </row>
    <row r="189" spans="1:48" s="12" customFormat="1" x14ac:dyDescent="0.3">
      <c r="A189" s="9"/>
      <c r="B189" s="24" t="s">
        <v>519</v>
      </c>
      <c r="C189" s="15" t="s">
        <v>520</v>
      </c>
      <c r="D189" s="57" t="s">
        <v>519</v>
      </c>
      <c r="E189" s="58" t="s">
        <v>521</v>
      </c>
      <c r="F189" s="16">
        <v>0.59100735168396401</v>
      </c>
      <c r="G189" s="16">
        <v>0.59100735168396401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</row>
    <row r="190" spans="1:48" s="12" customFormat="1" x14ac:dyDescent="0.3">
      <c r="A190" s="9"/>
      <c r="B190" s="24" t="s">
        <v>522</v>
      </c>
      <c r="C190" s="15" t="s">
        <v>523</v>
      </c>
      <c r="D190" s="57" t="s">
        <v>522</v>
      </c>
      <c r="E190" s="58" t="s">
        <v>524</v>
      </c>
      <c r="F190" s="16">
        <v>2.84975285877006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9.1545099999999994E-3</v>
      </c>
      <c r="N190" s="16">
        <v>9.1545099999999994E-3</v>
      </c>
      <c r="O190" s="16">
        <v>0</v>
      </c>
    </row>
    <row r="191" spans="1:48" s="12" customFormat="1" x14ac:dyDescent="0.3">
      <c r="A191" s="9"/>
      <c r="B191" s="24" t="s">
        <v>525</v>
      </c>
      <c r="C191" s="15" t="s">
        <v>526</v>
      </c>
      <c r="D191" s="57" t="s">
        <v>525</v>
      </c>
      <c r="E191" s="58" t="s">
        <v>527</v>
      </c>
      <c r="F191" s="16">
        <v>5.6540833574682896</v>
      </c>
      <c r="G191" s="16">
        <v>5.6540833574682896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</row>
    <row r="192" spans="1:48" s="12" customFormat="1" x14ac:dyDescent="0.3">
      <c r="A192" s="9"/>
      <c r="B192" s="24" t="s">
        <v>528</v>
      </c>
      <c r="C192" s="15" t="s">
        <v>529</v>
      </c>
      <c r="D192" s="57" t="s">
        <v>528</v>
      </c>
      <c r="E192" s="58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</row>
    <row r="193" spans="1:48" s="12" customFormat="1" x14ac:dyDescent="0.3">
      <c r="A193" s="9"/>
      <c r="B193" s="24" t="s">
        <v>531</v>
      </c>
      <c r="C193" s="15" t="s">
        <v>532</v>
      </c>
      <c r="D193" s="57" t="s">
        <v>531</v>
      </c>
      <c r="E193" s="58" t="s">
        <v>533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</row>
    <row r="194" spans="1:48" s="12" customFormat="1" x14ac:dyDescent="0.3">
      <c r="A194" s="9"/>
      <c r="B194" s="24" t="s">
        <v>534</v>
      </c>
      <c r="C194" s="15" t="s">
        <v>535</v>
      </c>
      <c r="D194" s="57" t="s">
        <v>534</v>
      </c>
      <c r="E194" s="58" t="s">
        <v>536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</row>
    <row r="195" spans="1:48" s="12" customFormat="1" x14ac:dyDescent="0.3">
      <c r="A195" s="9"/>
      <c r="B195" s="24" t="s">
        <v>537</v>
      </c>
      <c r="C195" s="15" t="s">
        <v>538</v>
      </c>
      <c r="D195" s="57" t="s">
        <v>537</v>
      </c>
      <c r="E195" s="58" t="s">
        <v>539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</row>
    <row r="196" spans="1:48" s="12" customFormat="1" x14ac:dyDescent="0.3">
      <c r="A196" s="9"/>
      <c r="B196" s="24" t="s">
        <v>540</v>
      </c>
      <c r="C196" s="15" t="s">
        <v>541</v>
      </c>
      <c r="D196" s="57" t="s">
        <v>540</v>
      </c>
      <c r="E196" s="58" t="s">
        <v>542</v>
      </c>
      <c r="F196" s="16">
        <v>20.072613999903599</v>
      </c>
      <c r="G196" s="16">
        <v>4.5677688399036098</v>
      </c>
      <c r="H196" s="16">
        <v>15.50484516</v>
      </c>
      <c r="I196" s="16">
        <v>0</v>
      </c>
      <c r="J196" s="16">
        <v>15.50484516</v>
      </c>
      <c r="K196" s="16">
        <v>15.50484516</v>
      </c>
      <c r="L196" s="16">
        <v>0</v>
      </c>
      <c r="M196" s="16">
        <v>0</v>
      </c>
      <c r="N196" s="16">
        <v>0</v>
      </c>
      <c r="O196" s="16">
        <v>0</v>
      </c>
    </row>
    <row r="197" spans="1:48" s="12" customFormat="1" x14ac:dyDescent="0.3">
      <c r="A197" s="9"/>
      <c r="B197" s="24" t="s">
        <v>543</v>
      </c>
      <c r="C197" s="15" t="s">
        <v>544</v>
      </c>
      <c r="D197" s="57" t="s">
        <v>543</v>
      </c>
      <c r="E197" s="58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</row>
    <row r="198" spans="1:48" s="12" customFormat="1" x14ac:dyDescent="0.3">
      <c r="A198" s="9"/>
      <c r="B198" s="24" t="s">
        <v>546</v>
      </c>
      <c r="C198" s="15" t="s">
        <v>547</v>
      </c>
      <c r="D198" s="57" t="s">
        <v>546</v>
      </c>
      <c r="E198" s="58" t="s">
        <v>548</v>
      </c>
      <c r="F198" s="16">
        <v>1.26276670584899</v>
      </c>
      <c r="G198" s="16">
        <v>1.26276670584899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</row>
    <row r="199" spans="1:48" s="12" customFormat="1" ht="12" thickBot="1" x14ac:dyDescent="0.35">
      <c r="A199" s="9"/>
      <c r="B199" s="24" t="s">
        <v>549</v>
      </c>
      <c r="C199" s="15" t="s">
        <v>550</v>
      </c>
      <c r="D199" s="57" t="s">
        <v>549</v>
      </c>
      <c r="E199" s="58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16" t="s">
        <v>20</v>
      </c>
    </row>
    <row r="200" spans="1:48" s="22" customFormat="1" ht="20.399999999999999" x14ac:dyDescent="0.3">
      <c r="A200" s="20"/>
      <c r="B200" s="25" t="s">
        <v>552</v>
      </c>
      <c r="C200" s="15" t="s">
        <v>553</v>
      </c>
      <c r="D200" s="57" t="s">
        <v>554</v>
      </c>
      <c r="E200" s="60" t="s">
        <v>194</v>
      </c>
      <c r="F200" s="16" t="s">
        <v>20</v>
      </c>
      <c r="G200" s="16" t="s">
        <v>20</v>
      </c>
      <c r="H200" s="16" t="s">
        <v>20</v>
      </c>
      <c r="I200" s="16" t="s">
        <v>20</v>
      </c>
      <c r="J200" s="16" t="s">
        <v>20</v>
      </c>
      <c r="K200" s="16" t="s">
        <v>20</v>
      </c>
      <c r="L200" s="16" t="s">
        <v>20</v>
      </c>
      <c r="M200" s="16" t="s">
        <v>20</v>
      </c>
      <c r="N200" s="16" t="s">
        <v>20</v>
      </c>
      <c r="O200" s="16" t="s">
        <v>20</v>
      </c>
    </row>
    <row r="201" spans="1:48" s="22" customFormat="1" ht="30" customHeight="1" x14ac:dyDescent="0.3">
      <c r="A201" s="20"/>
      <c r="B201" s="88" t="s">
        <v>195</v>
      </c>
      <c r="C201" s="90"/>
      <c r="D201" s="92" t="s">
        <v>196</v>
      </c>
      <c r="E201" s="61" t="s">
        <v>197</v>
      </c>
      <c r="F201" s="62">
        <f>SUM(F186:F199)</f>
        <v>20.757372994129934</v>
      </c>
      <c r="G201" s="62">
        <f t="shared" ref="G201:O201" si="15">SUM(G186:G199)</f>
        <v>1.6208089200994884</v>
      </c>
      <c r="H201" s="62">
        <f t="shared" si="15"/>
        <v>16.286811215260389</v>
      </c>
      <c r="I201" s="62">
        <f t="shared" si="15"/>
        <v>0</v>
      </c>
      <c r="J201" s="62">
        <f t="shared" si="15"/>
        <v>16.286811215260389</v>
      </c>
      <c r="K201" s="62">
        <f t="shared" si="15"/>
        <v>16.286811215260389</v>
      </c>
      <c r="L201" s="62">
        <f t="shared" si="15"/>
        <v>0</v>
      </c>
      <c r="M201" s="62">
        <f t="shared" si="15"/>
        <v>9.1545099999999994E-3</v>
      </c>
      <c r="N201" s="62">
        <f t="shared" si="15"/>
        <v>9.1545099999999994E-3</v>
      </c>
      <c r="O201" s="62">
        <f t="shared" si="15"/>
        <v>0</v>
      </c>
    </row>
    <row r="202" spans="1:48" s="22" customFormat="1" ht="31.2" thickBot="1" x14ac:dyDescent="0.35">
      <c r="A202" s="20"/>
      <c r="B202" s="89"/>
      <c r="C202" s="91"/>
      <c r="D202" s="93"/>
      <c r="E202" s="63" t="s">
        <v>555</v>
      </c>
      <c r="F202" s="62" t="str">
        <f>IF(COUNTA(F186:F200)&gt;0,IF(F200="c","c",SUM(F200:F201)),"")</f>
        <v>c</v>
      </c>
      <c r="G202" s="62" t="str">
        <f t="shared" ref="G202:O202" si="16">IF(COUNTA(G186:G200)&gt;0,IF(G200="c","c",SUM(G200:G201)),"")</f>
        <v>c</v>
      </c>
      <c r="H202" s="62" t="str">
        <f t="shared" si="16"/>
        <v>c</v>
      </c>
      <c r="I202" s="62" t="str">
        <f t="shared" si="16"/>
        <v>c</v>
      </c>
      <c r="J202" s="62" t="str">
        <f t="shared" si="16"/>
        <v>c</v>
      </c>
      <c r="K202" s="62" t="str">
        <f t="shared" si="16"/>
        <v>c</v>
      </c>
      <c r="L202" s="62" t="str">
        <f t="shared" si="16"/>
        <v>c</v>
      </c>
      <c r="M202" s="62" t="str">
        <f t="shared" si="16"/>
        <v>c</v>
      </c>
      <c r="N202" s="62" t="str">
        <f t="shared" si="16"/>
        <v>c</v>
      </c>
      <c r="O202" s="62" t="str">
        <f t="shared" si="16"/>
        <v>c</v>
      </c>
    </row>
    <row r="203" spans="1:48" s="12" customFormat="1" ht="12" thickBot="1" x14ac:dyDescent="0.35">
      <c r="A203" s="15"/>
      <c r="B203" s="23"/>
      <c r="C203" s="15"/>
      <c r="D203" s="64"/>
      <c r="E203" s="65" t="s">
        <v>199</v>
      </c>
      <c r="F203" s="66" t="str">
        <f t="shared" ref="F203:O203" si="17">IF(F200="c","",IF(AND(IF((COUNTIF(F186:F199,"c"))&gt;0,1,0)=1,F200=""),"Please provide Not Specified (Including Confidential)",""))</f>
        <v/>
      </c>
      <c r="G203" s="66" t="str">
        <f t="shared" si="17"/>
        <v/>
      </c>
      <c r="H203" s="66" t="str">
        <f t="shared" si="17"/>
        <v/>
      </c>
      <c r="I203" s="66" t="str">
        <f t="shared" si="17"/>
        <v/>
      </c>
      <c r="J203" s="66" t="str">
        <f t="shared" si="17"/>
        <v/>
      </c>
      <c r="K203" s="66" t="str">
        <f t="shared" si="17"/>
        <v/>
      </c>
      <c r="L203" s="66" t="str">
        <f t="shared" si="17"/>
        <v/>
      </c>
      <c r="M203" s="66" t="str">
        <f t="shared" si="17"/>
        <v/>
      </c>
      <c r="N203" s="66" t="str">
        <f t="shared" si="17"/>
        <v/>
      </c>
      <c r="O203" s="66" t="str">
        <f t="shared" si="17"/>
        <v/>
      </c>
    </row>
    <row r="204" spans="1:48" s="13" customFormat="1" ht="12" thickBot="1" x14ac:dyDescent="0.35">
      <c r="A204" s="9"/>
      <c r="B204" s="11"/>
      <c r="C204" s="15"/>
      <c r="D204" s="67"/>
      <c r="E204" s="68" t="s">
        <v>556</v>
      </c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3">
      <c r="A205" s="9"/>
      <c r="B205" s="24" t="s">
        <v>557</v>
      </c>
      <c r="C205" s="15" t="s">
        <v>558</v>
      </c>
      <c r="D205" s="57" t="s">
        <v>557</v>
      </c>
      <c r="E205" s="58" t="s">
        <v>559</v>
      </c>
      <c r="F205" s="16">
        <v>0.81032198</v>
      </c>
      <c r="G205" s="16">
        <v>0.81032198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</row>
    <row r="206" spans="1:48" s="12" customFormat="1" x14ac:dyDescent="0.3">
      <c r="A206" s="9"/>
      <c r="B206" s="24" t="s">
        <v>560</v>
      </c>
      <c r="C206" s="15" t="s">
        <v>561</v>
      </c>
      <c r="D206" s="57" t="s">
        <v>560</v>
      </c>
      <c r="E206" s="58" t="s">
        <v>562</v>
      </c>
      <c r="F206" s="16" t="s">
        <v>20</v>
      </c>
      <c r="G206" s="16" t="s">
        <v>20</v>
      </c>
      <c r="H206" s="16" t="s">
        <v>20</v>
      </c>
      <c r="I206" s="16" t="s">
        <v>20</v>
      </c>
      <c r="J206" s="16" t="s">
        <v>20</v>
      </c>
      <c r="K206" s="16" t="s">
        <v>20</v>
      </c>
      <c r="L206" s="16" t="s">
        <v>20</v>
      </c>
      <c r="M206" s="16" t="s">
        <v>20</v>
      </c>
      <c r="N206" s="16" t="s">
        <v>20</v>
      </c>
      <c r="O206" s="16" t="s">
        <v>20</v>
      </c>
    </row>
    <row r="207" spans="1:48" s="12" customFormat="1" x14ac:dyDescent="0.3">
      <c r="A207" s="9"/>
      <c r="B207" s="24" t="s">
        <v>563</v>
      </c>
      <c r="C207" s="15" t="s">
        <v>564</v>
      </c>
      <c r="D207" s="57" t="s">
        <v>563</v>
      </c>
      <c r="E207" s="58" t="s">
        <v>565</v>
      </c>
      <c r="F207" s="16" t="s">
        <v>20</v>
      </c>
      <c r="G207" s="16" t="s">
        <v>20</v>
      </c>
      <c r="H207" s="16" t="s">
        <v>20</v>
      </c>
      <c r="I207" s="16" t="s">
        <v>20</v>
      </c>
      <c r="J207" s="16" t="s">
        <v>20</v>
      </c>
      <c r="K207" s="16" t="s">
        <v>20</v>
      </c>
      <c r="L207" s="16" t="s">
        <v>20</v>
      </c>
      <c r="M207" s="16" t="s">
        <v>20</v>
      </c>
      <c r="N207" s="16" t="s">
        <v>20</v>
      </c>
      <c r="O207" s="16" t="s">
        <v>20</v>
      </c>
    </row>
    <row r="208" spans="1:48" s="12" customFormat="1" x14ac:dyDescent="0.3">
      <c r="A208" s="9"/>
      <c r="B208" s="24" t="s">
        <v>566</v>
      </c>
      <c r="C208" s="15" t="s">
        <v>567</v>
      </c>
      <c r="D208" s="57" t="s">
        <v>566</v>
      </c>
      <c r="E208" s="58" t="s">
        <v>568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</row>
    <row r="209" spans="1:48" s="12" customFormat="1" x14ac:dyDescent="0.3">
      <c r="A209" s="9"/>
      <c r="B209" s="24" t="s">
        <v>569</v>
      </c>
      <c r="C209" s="15" t="s">
        <v>570</v>
      </c>
      <c r="D209" s="57" t="s">
        <v>569</v>
      </c>
      <c r="E209" s="58" t="s">
        <v>571</v>
      </c>
      <c r="F209" s="16">
        <v>0.04</v>
      </c>
      <c r="G209" s="16">
        <v>0.04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</row>
    <row r="210" spans="1:48" s="12" customFormat="1" x14ac:dyDescent="0.3">
      <c r="A210" s="9"/>
      <c r="B210" s="24" t="s">
        <v>572</v>
      </c>
      <c r="C210" s="15" t="s">
        <v>573</v>
      </c>
      <c r="D210" s="57" t="s">
        <v>572</v>
      </c>
      <c r="E210" s="58" t="s">
        <v>574</v>
      </c>
      <c r="F210" s="16" t="s">
        <v>20</v>
      </c>
      <c r="G210" s="16" t="s">
        <v>20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 t="s">
        <v>20</v>
      </c>
      <c r="N210" s="16" t="s">
        <v>20</v>
      </c>
      <c r="O210" s="16" t="s">
        <v>20</v>
      </c>
    </row>
    <row r="211" spans="1:48" s="12" customFormat="1" x14ac:dyDescent="0.3">
      <c r="A211" s="9"/>
      <c r="B211" s="24" t="s">
        <v>575</v>
      </c>
      <c r="C211" s="15" t="s">
        <v>576</v>
      </c>
      <c r="D211" s="57" t="s">
        <v>575</v>
      </c>
      <c r="E211" s="58" t="s">
        <v>577</v>
      </c>
      <c r="F211" s="16">
        <v>0.35198762749254803</v>
      </c>
      <c r="G211" s="16">
        <v>0.35198762749254803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</row>
    <row r="212" spans="1:48" s="12" customFormat="1" ht="12" thickBot="1" x14ac:dyDescent="0.35">
      <c r="A212" s="9"/>
      <c r="B212" s="24" t="s">
        <v>578</v>
      </c>
      <c r="C212" s="15" t="s">
        <v>579</v>
      </c>
      <c r="D212" s="57" t="s">
        <v>578</v>
      </c>
      <c r="E212" s="58" t="s">
        <v>580</v>
      </c>
      <c r="F212" s="16">
        <v>1357.09685049007</v>
      </c>
      <c r="G212" s="16">
        <v>1277.1403259885201</v>
      </c>
      <c r="H212" s="16">
        <v>79.956524501550604</v>
      </c>
      <c r="I212" s="16">
        <v>0</v>
      </c>
      <c r="J212" s="16">
        <v>79.956524501550604</v>
      </c>
      <c r="K212" s="16">
        <v>79.956524501550604</v>
      </c>
      <c r="L212" s="16">
        <v>0</v>
      </c>
      <c r="M212" s="16">
        <v>53.489094194998202</v>
      </c>
      <c r="N212" s="16">
        <v>53.489094194998202</v>
      </c>
      <c r="O212" s="16">
        <v>0</v>
      </c>
    </row>
    <row r="213" spans="1:48" s="22" customFormat="1" ht="20.399999999999999" x14ac:dyDescent="0.3">
      <c r="A213" s="20"/>
      <c r="B213" s="25" t="s">
        <v>581</v>
      </c>
      <c r="C213" s="15" t="s">
        <v>582</v>
      </c>
      <c r="D213" s="57" t="s">
        <v>583</v>
      </c>
      <c r="E213" s="60" t="s">
        <v>194</v>
      </c>
      <c r="F213" s="16">
        <v>36.681106090384006</v>
      </c>
      <c r="G213" s="16">
        <v>15.63161458282061</v>
      </c>
      <c r="H213" s="16">
        <v>21.049491507563378</v>
      </c>
      <c r="I213" s="16">
        <v>0</v>
      </c>
      <c r="J213" s="16">
        <v>21.049491507563378</v>
      </c>
      <c r="K213" s="16">
        <v>21.049491507563378</v>
      </c>
      <c r="L213" s="16">
        <v>0</v>
      </c>
      <c r="M213" s="16">
        <v>0</v>
      </c>
      <c r="N213" s="16">
        <v>0</v>
      </c>
      <c r="O213" s="16">
        <v>0</v>
      </c>
    </row>
    <row r="214" spans="1:48" s="22" customFormat="1" ht="30" customHeight="1" x14ac:dyDescent="0.3">
      <c r="A214" s="20"/>
      <c r="B214" s="88" t="s">
        <v>195</v>
      </c>
      <c r="C214" s="90"/>
      <c r="D214" s="92" t="s">
        <v>196</v>
      </c>
      <c r="E214" s="61" t="s">
        <v>197</v>
      </c>
      <c r="F214" s="62">
        <f>SUM(F205:F212)</f>
        <v>1358.2991600975624</v>
      </c>
      <c r="G214" s="62">
        <f t="shared" ref="G214:O214" si="18">SUM(G205:G212)</f>
        <v>1278.3426355960125</v>
      </c>
      <c r="H214" s="62">
        <f t="shared" si="18"/>
        <v>79.956524501550604</v>
      </c>
      <c r="I214" s="62">
        <f t="shared" si="18"/>
        <v>0</v>
      </c>
      <c r="J214" s="62">
        <f t="shared" si="18"/>
        <v>79.956524501550604</v>
      </c>
      <c r="K214" s="62">
        <f t="shared" si="18"/>
        <v>79.956524501550604</v>
      </c>
      <c r="L214" s="62">
        <f t="shared" si="18"/>
        <v>0</v>
      </c>
      <c r="M214" s="62">
        <f t="shared" si="18"/>
        <v>53.489094194998202</v>
      </c>
      <c r="N214" s="62">
        <f t="shared" si="18"/>
        <v>53.489094194998202</v>
      </c>
      <c r="O214" s="62">
        <f t="shared" si="18"/>
        <v>0</v>
      </c>
    </row>
    <row r="215" spans="1:48" s="22" customFormat="1" ht="31.2" thickBot="1" x14ac:dyDescent="0.35">
      <c r="A215" s="20"/>
      <c r="B215" s="89"/>
      <c r="C215" s="91"/>
      <c r="D215" s="93"/>
      <c r="E215" s="63" t="s">
        <v>584</v>
      </c>
      <c r="F215" s="62">
        <f>IF(COUNTA(F205:F213)&gt;0,IF(F213="c","c",SUM(F213:F214)),"")</f>
        <v>1394.9802661879464</v>
      </c>
      <c r="G215" s="62">
        <f t="shared" ref="G215:O215" si="19">IF(COUNTA(G205:G213)&gt;0,IF(G213="c","c",SUM(G213:G214)),"")</f>
        <v>1293.9742501788332</v>
      </c>
      <c r="H215" s="62">
        <f t="shared" si="19"/>
        <v>101.00601600911398</v>
      </c>
      <c r="I215" s="62">
        <f t="shared" si="19"/>
        <v>0</v>
      </c>
      <c r="J215" s="62">
        <f t="shared" si="19"/>
        <v>101.00601600911398</v>
      </c>
      <c r="K215" s="62">
        <f t="shared" si="19"/>
        <v>101.00601600911398</v>
      </c>
      <c r="L215" s="62">
        <f t="shared" si="19"/>
        <v>0</v>
      </c>
      <c r="M215" s="62">
        <f t="shared" si="19"/>
        <v>53.489094194998202</v>
      </c>
      <c r="N215" s="62">
        <f t="shared" si="19"/>
        <v>53.489094194998202</v>
      </c>
      <c r="O215" s="62">
        <f t="shared" si="19"/>
        <v>0</v>
      </c>
    </row>
    <row r="216" spans="1:48" s="12" customFormat="1" ht="12" thickBot="1" x14ac:dyDescent="0.35">
      <c r="A216" s="15"/>
      <c r="B216" s="23"/>
      <c r="C216" s="15"/>
      <c r="D216" s="64"/>
      <c r="E216" s="65" t="s">
        <v>199</v>
      </c>
      <c r="F216" s="66" t="str">
        <f t="shared" ref="F216:O216" si="20">IF(F213="c","",IF(AND(IF((COUNTIF(F205:F212,"c"))&gt;0,1,0)=1,F213=""),"Please provide Not Specified (Including Confidential)",""))</f>
        <v/>
      </c>
      <c r="G216" s="66" t="str">
        <f t="shared" si="20"/>
        <v/>
      </c>
      <c r="H216" s="66" t="str">
        <f t="shared" si="20"/>
        <v/>
      </c>
      <c r="I216" s="66" t="str">
        <f t="shared" si="20"/>
        <v/>
      </c>
      <c r="J216" s="66" t="str">
        <f t="shared" si="20"/>
        <v/>
      </c>
      <c r="K216" s="66" t="str">
        <f t="shared" si="20"/>
        <v/>
      </c>
      <c r="L216" s="66" t="str">
        <f t="shared" si="20"/>
        <v/>
      </c>
      <c r="M216" s="66" t="str">
        <f t="shared" si="20"/>
        <v/>
      </c>
      <c r="N216" s="66" t="str">
        <f t="shared" si="20"/>
        <v/>
      </c>
      <c r="O216" s="66" t="str">
        <f t="shared" si="20"/>
        <v/>
      </c>
    </row>
    <row r="217" spans="1:48" s="13" customFormat="1" ht="12" thickBot="1" x14ac:dyDescent="0.35">
      <c r="A217" s="9"/>
      <c r="B217" s="11"/>
      <c r="C217" s="15"/>
      <c r="D217" s="67"/>
      <c r="E217" s="68" t="s">
        <v>585</v>
      </c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3">
      <c r="A218" s="9"/>
      <c r="B218" s="24" t="s">
        <v>586</v>
      </c>
      <c r="C218" s="15" t="s">
        <v>587</v>
      </c>
      <c r="D218" s="57" t="s">
        <v>586</v>
      </c>
      <c r="E218" s="58" t="s">
        <v>588</v>
      </c>
      <c r="F218" s="16">
        <v>1048.6680196432601</v>
      </c>
      <c r="G218" s="16">
        <v>966.57076897111494</v>
      </c>
      <c r="H218" s="16">
        <v>82.097250672140305</v>
      </c>
      <c r="I218" s="16">
        <v>41.830472655343598</v>
      </c>
      <c r="J218" s="16">
        <v>40.2667780167967</v>
      </c>
      <c r="K218" s="16">
        <v>117.10741467214029</v>
      </c>
      <c r="L218" s="16">
        <v>35.010164000000003</v>
      </c>
      <c r="M218" s="16">
        <v>40.797814903074602</v>
      </c>
      <c r="N218" s="16">
        <v>40.797814903074602</v>
      </c>
      <c r="O218" s="16">
        <v>0</v>
      </c>
    </row>
    <row r="219" spans="1:48" s="12" customFormat="1" x14ac:dyDescent="0.3">
      <c r="A219" s="9"/>
      <c r="B219" s="24" t="s">
        <v>589</v>
      </c>
      <c r="C219" s="15" t="s">
        <v>590</v>
      </c>
      <c r="D219" s="57" t="s">
        <v>589</v>
      </c>
      <c r="E219" s="58" t="s">
        <v>591</v>
      </c>
      <c r="F219" s="16">
        <v>241.69951175625999</v>
      </c>
      <c r="G219" s="16">
        <v>234.37453514561099</v>
      </c>
      <c r="H219" s="16">
        <v>7.3249766106488101</v>
      </c>
      <c r="I219" s="16">
        <v>0</v>
      </c>
      <c r="J219" s="16">
        <v>7.3249766106488101</v>
      </c>
      <c r="K219" s="16">
        <v>7.3249766106488101</v>
      </c>
      <c r="L219" s="16">
        <v>0</v>
      </c>
      <c r="M219" s="16">
        <v>0</v>
      </c>
      <c r="N219" s="16">
        <v>0</v>
      </c>
      <c r="O219" s="16">
        <v>0</v>
      </c>
    </row>
    <row r="220" spans="1:48" s="12" customFormat="1" x14ac:dyDescent="0.3">
      <c r="A220" s="9"/>
      <c r="B220" s="24" t="s">
        <v>592</v>
      </c>
      <c r="C220" s="15" t="s">
        <v>593</v>
      </c>
      <c r="D220" s="57" t="s">
        <v>592</v>
      </c>
      <c r="E220" s="58" t="s">
        <v>594</v>
      </c>
      <c r="F220" s="16">
        <v>352.08825688361901</v>
      </c>
      <c r="G220" s="16">
        <v>349.70104393226899</v>
      </c>
      <c r="H220" s="16">
        <v>2.3872129513493601</v>
      </c>
      <c r="I220" s="16">
        <v>0</v>
      </c>
      <c r="J220" s="16">
        <v>2.3872129513493601</v>
      </c>
      <c r="K220" s="16">
        <v>2.3872129513493601</v>
      </c>
      <c r="L220" s="16">
        <v>0</v>
      </c>
      <c r="M220" s="16">
        <v>0</v>
      </c>
      <c r="N220" s="16">
        <v>0</v>
      </c>
      <c r="O220" s="16">
        <v>0</v>
      </c>
    </row>
    <row r="221" spans="1:48" s="12" customFormat="1" x14ac:dyDescent="0.3">
      <c r="A221" s="9"/>
      <c r="B221" s="24" t="s">
        <v>595</v>
      </c>
      <c r="C221" s="15" t="s">
        <v>596</v>
      </c>
      <c r="D221" s="57" t="s">
        <v>595</v>
      </c>
      <c r="E221" s="58" t="s">
        <v>597</v>
      </c>
      <c r="F221" s="16">
        <v>557.64001788045596</v>
      </c>
      <c r="G221" s="16">
        <v>533.06759914595295</v>
      </c>
      <c r="H221" s="16">
        <v>24.572418734503501</v>
      </c>
      <c r="I221" s="16">
        <v>0.27072501512676</v>
      </c>
      <c r="J221" s="16">
        <v>24.301693719376701</v>
      </c>
      <c r="K221" s="16">
        <v>24.572418734503501</v>
      </c>
      <c r="L221" s="16">
        <v>0</v>
      </c>
      <c r="M221" s="16">
        <v>0</v>
      </c>
      <c r="N221" s="16">
        <v>0</v>
      </c>
      <c r="O221" s="16">
        <v>0</v>
      </c>
    </row>
    <row r="222" spans="1:48" s="12" customFormat="1" x14ac:dyDescent="0.3">
      <c r="A222" s="9"/>
      <c r="B222" s="24" t="s">
        <v>598</v>
      </c>
      <c r="C222" s="15" t="s">
        <v>599</v>
      </c>
      <c r="D222" s="57" t="s">
        <v>598</v>
      </c>
      <c r="E222" s="58" t="s">
        <v>600</v>
      </c>
      <c r="F222" s="16">
        <v>6.62157165451503</v>
      </c>
      <c r="G222" s="16" t="s">
        <v>20</v>
      </c>
      <c r="H222" s="16" t="s">
        <v>20</v>
      </c>
      <c r="I222" s="16" t="s">
        <v>20</v>
      </c>
      <c r="J222" s="16" t="s">
        <v>20</v>
      </c>
      <c r="K222" s="16" t="s">
        <v>20</v>
      </c>
      <c r="L222" s="16" t="s">
        <v>20</v>
      </c>
      <c r="M222" s="16">
        <v>0</v>
      </c>
      <c r="N222" s="16">
        <v>0</v>
      </c>
      <c r="O222" s="16">
        <v>0</v>
      </c>
    </row>
    <row r="223" spans="1:48" s="12" customFormat="1" x14ac:dyDescent="0.3">
      <c r="A223" s="9"/>
      <c r="B223" s="24" t="s">
        <v>601</v>
      </c>
      <c r="C223" s="15" t="s">
        <v>602</v>
      </c>
      <c r="D223" s="57" t="s">
        <v>601</v>
      </c>
      <c r="E223" s="58" t="s">
        <v>603</v>
      </c>
      <c r="F223" s="16">
        <v>3.2052429619424601</v>
      </c>
      <c r="G223" s="16" t="s">
        <v>20</v>
      </c>
      <c r="H223" s="16" t="s">
        <v>20</v>
      </c>
      <c r="I223" s="16" t="s">
        <v>20</v>
      </c>
      <c r="J223" s="16" t="s">
        <v>20</v>
      </c>
      <c r="K223" s="16" t="s">
        <v>20</v>
      </c>
      <c r="L223" s="16" t="s">
        <v>20</v>
      </c>
      <c r="M223" s="16">
        <v>0</v>
      </c>
      <c r="N223" s="16">
        <v>0</v>
      </c>
      <c r="O223" s="16">
        <v>0</v>
      </c>
    </row>
    <row r="224" spans="1:48" s="12" customFormat="1" x14ac:dyDescent="0.3">
      <c r="A224" s="9"/>
      <c r="B224" s="24" t="s">
        <v>604</v>
      </c>
      <c r="C224" s="15" t="s">
        <v>605</v>
      </c>
      <c r="D224" s="57" t="s">
        <v>604</v>
      </c>
      <c r="E224" s="58" t="s">
        <v>606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</row>
    <row r="225" spans="1:48" s="12" customFormat="1" x14ac:dyDescent="0.3">
      <c r="A225" s="9"/>
      <c r="B225" s="24" t="s">
        <v>607</v>
      </c>
      <c r="C225" s="15" t="s">
        <v>608</v>
      </c>
      <c r="D225" s="57" t="s">
        <v>607</v>
      </c>
      <c r="E225" s="58" t="s">
        <v>609</v>
      </c>
      <c r="F225" s="16" t="s">
        <v>20</v>
      </c>
      <c r="G225" s="16" t="s">
        <v>20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 t="s">
        <v>20</v>
      </c>
      <c r="N225" s="16" t="s">
        <v>20</v>
      </c>
      <c r="O225" s="16" t="s">
        <v>20</v>
      </c>
    </row>
    <row r="226" spans="1:48" s="12" customFormat="1" ht="12" thickBot="1" x14ac:dyDescent="0.35">
      <c r="A226" s="9"/>
      <c r="B226" s="24" t="s">
        <v>610</v>
      </c>
      <c r="C226" s="15" t="s">
        <v>611</v>
      </c>
      <c r="D226" s="57" t="s">
        <v>610</v>
      </c>
      <c r="E226" s="58" t="s">
        <v>612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</row>
    <row r="227" spans="1:48" s="22" customFormat="1" ht="20.399999999999999" x14ac:dyDescent="0.3">
      <c r="A227" s="20"/>
      <c r="B227" s="28" t="s">
        <v>613</v>
      </c>
      <c r="C227" s="15" t="s">
        <v>614</v>
      </c>
      <c r="D227" s="57" t="s">
        <v>615</v>
      </c>
      <c r="E227" s="60" t="s">
        <v>194</v>
      </c>
      <c r="F227" s="16" t="s">
        <v>20</v>
      </c>
      <c r="G227" s="16" t="s">
        <v>20</v>
      </c>
      <c r="H227" s="16" t="s">
        <v>20</v>
      </c>
      <c r="I227" s="16" t="s">
        <v>20</v>
      </c>
      <c r="J227" s="16" t="s">
        <v>20</v>
      </c>
      <c r="K227" s="16" t="s">
        <v>20</v>
      </c>
      <c r="L227" s="16" t="s">
        <v>20</v>
      </c>
      <c r="M227" s="16" t="s">
        <v>20</v>
      </c>
      <c r="N227" s="16" t="s">
        <v>20</v>
      </c>
      <c r="O227" s="16" t="s">
        <v>20</v>
      </c>
    </row>
    <row r="228" spans="1:48" s="22" customFormat="1" ht="30" customHeight="1" x14ac:dyDescent="0.3">
      <c r="A228" s="20"/>
      <c r="B228" s="88" t="s">
        <v>195</v>
      </c>
      <c r="C228" s="90"/>
      <c r="D228" s="92" t="s">
        <v>196</v>
      </c>
      <c r="E228" s="61" t="s">
        <v>197</v>
      </c>
      <c r="F228" s="62">
        <f>SUM(F218:F226)</f>
        <v>2209.9226207800525</v>
      </c>
      <c r="G228" s="62">
        <f t="shared" ref="G228:O228" si="21">SUM(G218:G226)</f>
        <v>2083.7139471949477</v>
      </c>
      <c r="H228" s="62">
        <f t="shared" si="21"/>
        <v>116.38185896864196</v>
      </c>
      <c r="I228" s="62">
        <f t="shared" si="21"/>
        <v>42.101197670470356</v>
      </c>
      <c r="J228" s="62">
        <f t="shared" si="21"/>
        <v>74.280661298171566</v>
      </c>
      <c r="K228" s="62">
        <f t="shared" si="21"/>
        <v>151.39202296864195</v>
      </c>
      <c r="L228" s="62">
        <f t="shared" si="21"/>
        <v>35.010164000000003</v>
      </c>
      <c r="M228" s="62">
        <f t="shared" si="21"/>
        <v>40.797814903074602</v>
      </c>
      <c r="N228" s="62">
        <f t="shared" si="21"/>
        <v>40.797814903074602</v>
      </c>
      <c r="O228" s="62">
        <f t="shared" si="21"/>
        <v>0</v>
      </c>
    </row>
    <row r="229" spans="1:48" s="22" customFormat="1" ht="41.4" thickBot="1" x14ac:dyDescent="0.35">
      <c r="A229" s="20"/>
      <c r="B229" s="89"/>
      <c r="C229" s="91"/>
      <c r="D229" s="93"/>
      <c r="E229" s="63" t="s">
        <v>616</v>
      </c>
      <c r="F229" s="62" t="str">
        <f>IF(COUNTA(F218:F227)&gt;0,IF(F227="c","c",SUM(F227:F228)),"")</f>
        <v>c</v>
      </c>
      <c r="G229" s="62" t="str">
        <f t="shared" ref="G229:O229" si="22">IF(COUNTA(G218:G227)&gt;0,IF(G227="c","c",SUM(G227:G228)),"")</f>
        <v>c</v>
      </c>
      <c r="H229" s="62" t="str">
        <f t="shared" si="22"/>
        <v>c</v>
      </c>
      <c r="I229" s="62" t="str">
        <f t="shared" si="22"/>
        <v>c</v>
      </c>
      <c r="J229" s="62" t="str">
        <f t="shared" si="22"/>
        <v>c</v>
      </c>
      <c r="K229" s="62" t="str">
        <f t="shared" si="22"/>
        <v>c</v>
      </c>
      <c r="L229" s="62" t="str">
        <f t="shared" si="22"/>
        <v>c</v>
      </c>
      <c r="M229" s="62" t="str">
        <f t="shared" si="22"/>
        <v>c</v>
      </c>
      <c r="N229" s="62" t="str">
        <f t="shared" si="22"/>
        <v>c</v>
      </c>
      <c r="O229" s="62" t="str">
        <f t="shared" si="22"/>
        <v>c</v>
      </c>
    </row>
    <row r="230" spans="1:48" s="12" customFormat="1" ht="12" thickBot="1" x14ac:dyDescent="0.35">
      <c r="A230" s="15"/>
      <c r="B230" s="23"/>
      <c r="C230" s="15"/>
      <c r="D230" s="64"/>
      <c r="E230" s="65" t="s">
        <v>199</v>
      </c>
      <c r="F230" s="66" t="str">
        <f t="shared" ref="F230:O230" si="23">IF(F227="c","",IF(AND(IF((COUNTIF(F218:F226,"c"))&gt;0,1,0)=1,F227=""),"Please provide Not Specified (Including Confidential)",""))</f>
        <v/>
      </c>
      <c r="G230" s="66" t="str">
        <f t="shared" si="23"/>
        <v/>
      </c>
      <c r="H230" s="66" t="str">
        <f t="shared" si="23"/>
        <v/>
      </c>
      <c r="I230" s="66" t="str">
        <f t="shared" si="23"/>
        <v/>
      </c>
      <c r="J230" s="66" t="str">
        <f t="shared" si="23"/>
        <v/>
      </c>
      <c r="K230" s="66" t="str">
        <f t="shared" si="23"/>
        <v/>
      </c>
      <c r="L230" s="66" t="str">
        <f t="shared" si="23"/>
        <v/>
      </c>
      <c r="M230" s="66" t="str">
        <f t="shared" si="23"/>
        <v/>
      </c>
      <c r="N230" s="66" t="str">
        <f t="shared" si="23"/>
        <v/>
      </c>
      <c r="O230" s="66" t="str">
        <f t="shared" si="23"/>
        <v/>
      </c>
    </row>
    <row r="231" spans="1:48" s="13" customFormat="1" ht="12" thickBot="1" x14ac:dyDescent="0.35">
      <c r="A231" s="9"/>
      <c r="B231" s="11"/>
      <c r="C231" s="15"/>
      <c r="D231" s="67"/>
      <c r="E231" s="68" t="s">
        <v>617</v>
      </c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3">
      <c r="A232" s="9"/>
      <c r="B232" s="24" t="s">
        <v>618</v>
      </c>
      <c r="C232" s="15" t="s">
        <v>619</v>
      </c>
      <c r="D232" s="57" t="s">
        <v>618</v>
      </c>
      <c r="E232" s="58" t="s">
        <v>620</v>
      </c>
      <c r="F232" s="16">
        <v>2.4775313416865001E-2</v>
      </c>
      <c r="G232" s="16">
        <v>2.4775313416865001E-2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</row>
    <row r="233" spans="1:48" s="12" customFormat="1" x14ac:dyDescent="0.3">
      <c r="A233" s="9"/>
      <c r="B233" s="24" t="s">
        <v>621</v>
      </c>
      <c r="C233" s="15" t="s">
        <v>622</v>
      </c>
      <c r="D233" s="57" t="s">
        <v>621</v>
      </c>
      <c r="E233" s="58" t="s">
        <v>623</v>
      </c>
      <c r="F233" s="16">
        <v>4.9080720819959997E-3</v>
      </c>
      <c r="G233" s="16" t="s">
        <v>20</v>
      </c>
      <c r="H233" s="16" t="s">
        <v>20</v>
      </c>
      <c r="I233" s="16" t="s">
        <v>20</v>
      </c>
      <c r="J233" s="16" t="s">
        <v>20</v>
      </c>
      <c r="K233" s="16" t="s">
        <v>20</v>
      </c>
      <c r="L233" s="16" t="s">
        <v>20</v>
      </c>
      <c r="M233" s="16">
        <v>0</v>
      </c>
      <c r="N233" s="16">
        <v>0</v>
      </c>
      <c r="O233" s="16">
        <v>0</v>
      </c>
    </row>
    <row r="234" spans="1:48" s="12" customFormat="1" x14ac:dyDescent="0.3">
      <c r="A234" s="9"/>
      <c r="B234" s="24" t="s">
        <v>624</v>
      </c>
      <c r="C234" s="15" t="s">
        <v>625</v>
      </c>
      <c r="D234" s="57" t="s">
        <v>624</v>
      </c>
      <c r="E234" s="58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</row>
    <row r="235" spans="1:48" s="12" customFormat="1" x14ac:dyDescent="0.3">
      <c r="A235" s="9"/>
      <c r="B235" s="24" t="s">
        <v>627</v>
      </c>
      <c r="C235" s="15" t="s">
        <v>628</v>
      </c>
      <c r="D235" s="57" t="s">
        <v>627</v>
      </c>
      <c r="E235" s="58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</row>
    <row r="236" spans="1:48" s="12" customFormat="1" x14ac:dyDescent="0.3">
      <c r="A236" s="9"/>
      <c r="B236" s="24" t="s">
        <v>630</v>
      </c>
      <c r="C236" s="15" t="s">
        <v>631</v>
      </c>
      <c r="D236" s="57" t="s">
        <v>630</v>
      </c>
      <c r="E236" s="58" t="s">
        <v>632</v>
      </c>
      <c r="F236" s="16">
        <v>1.3824566558528399</v>
      </c>
      <c r="G236" s="16">
        <v>1.3824566558528399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</row>
    <row r="237" spans="1:48" s="12" customFormat="1" x14ac:dyDescent="0.3">
      <c r="A237" s="9"/>
      <c r="B237" s="24" t="s">
        <v>633</v>
      </c>
      <c r="C237" s="15" t="s">
        <v>634</v>
      </c>
      <c r="D237" s="57" t="s">
        <v>633</v>
      </c>
      <c r="E237" s="58" t="s">
        <v>635</v>
      </c>
      <c r="F237" s="16">
        <v>94.865883924271998</v>
      </c>
      <c r="G237" s="16" t="s">
        <v>20</v>
      </c>
      <c r="H237" s="16" t="s">
        <v>20</v>
      </c>
      <c r="I237" s="16" t="s">
        <v>20</v>
      </c>
      <c r="J237" s="16" t="s">
        <v>20</v>
      </c>
      <c r="K237" s="16" t="s">
        <v>20</v>
      </c>
      <c r="L237" s="16" t="s">
        <v>20</v>
      </c>
      <c r="M237" s="16">
        <v>0</v>
      </c>
      <c r="N237" s="16">
        <v>0</v>
      </c>
      <c r="O237" s="16">
        <v>0</v>
      </c>
    </row>
    <row r="238" spans="1:48" s="12" customFormat="1" x14ac:dyDescent="0.3">
      <c r="A238" s="9"/>
      <c r="B238" s="24" t="s">
        <v>636</v>
      </c>
      <c r="C238" s="15" t="s">
        <v>637</v>
      </c>
      <c r="D238" s="57" t="s">
        <v>636</v>
      </c>
      <c r="E238" s="58" t="s">
        <v>638</v>
      </c>
      <c r="F238" s="16">
        <v>6.8043809072676904</v>
      </c>
      <c r="G238" s="16">
        <v>6.8043809072676904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</row>
    <row r="239" spans="1:48" s="12" customFormat="1" x14ac:dyDescent="0.3">
      <c r="A239" s="9"/>
      <c r="B239" s="24" t="s">
        <v>639</v>
      </c>
      <c r="C239" s="15" t="s">
        <v>640</v>
      </c>
      <c r="D239" s="57" t="s">
        <v>639</v>
      </c>
      <c r="E239" s="58" t="s">
        <v>641</v>
      </c>
      <c r="F239" s="16">
        <v>3515.07072881157</v>
      </c>
      <c r="G239" s="16">
        <v>2150.5075362535599</v>
      </c>
      <c r="H239" s="16">
        <v>1364.5631925580201</v>
      </c>
      <c r="I239" s="16">
        <v>20.494229597562001</v>
      </c>
      <c r="J239" s="16">
        <v>1344.0689629604501</v>
      </c>
      <c r="K239" s="16">
        <v>1374.1931377694632</v>
      </c>
      <c r="L239" s="16">
        <v>9.6299452114471116</v>
      </c>
      <c r="M239" s="16">
        <v>839.93576785033406</v>
      </c>
      <c r="N239" s="16">
        <v>839.98801085033404</v>
      </c>
      <c r="O239" s="16">
        <v>5.2242999999999998E-2</v>
      </c>
    </row>
    <row r="240" spans="1:48" s="12" customFormat="1" x14ac:dyDescent="0.3">
      <c r="A240" s="9"/>
      <c r="B240" s="24" t="s">
        <v>642</v>
      </c>
      <c r="C240" s="15" t="s">
        <v>643</v>
      </c>
      <c r="D240" s="57" t="s">
        <v>642</v>
      </c>
      <c r="E240" s="58" t="s">
        <v>644</v>
      </c>
      <c r="F240" s="16">
        <v>222.92149972291301</v>
      </c>
      <c r="G240" s="16">
        <v>182.36054129873901</v>
      </c>
      <c r="H240" s="16">
        <v>40.560958424173798</v>
      </c>
      <c r="I240" s="16">
        <v>6.8900000000000003E-3</v>
      </c>
      <c r="J240" s="16">
        <v>40.554068424173799</v>
      </c>
      <c r="K240" s="16">
        <v>40.560958424173798</v>
      </c>
      <c r="L240" s="16">
        <v>0</v>
      </c>
      <c r="M240" s="16">
        <v>0</v>
      </c>
      <c r="N240" s="16">
        <v>0</v>
      </c>
      <c r="O240" s="16">
        <v>0</v>
      </c>
    </row>
    <row r="241" spans="1:15" s="12" customFormat="1" x14ac:dyDescent="0.3">
      <c r="A241" s="9"/>
      <c r="B241" s="24" t="s">
        <v>645</v>
      </c>
      <c r="C241" s="15" t="s">
        <v>646</v>
      </c>
      <c r="D241" s="57" t="s">
        <v>645</v>
      </c>
      <c r="E241" s="58" t="s">
        <v>647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</row>
    <row r="242" spans="1:15" s="12" customFormat="1" x14ac:dyDescent="0.3">
      <c r="A242" s="9"/>
      <c r="B242" s="24" t="s">
        <v>648</v>
      </c>
      <c r="C242" s="15" t="s">
        <v>649</v>
      </c>
      <c r="D242" s="57" t="s">
        <v>648</v>
      </c>
      <c r="E242" s="58" t="s">
        <v>650</v>
      </c>
      <c r="F242" s="16">
        <v>1.95183642705436</v>
      </c>
      <c r="G242" s="16">
        <v>1.95183642705436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</row>
    <row r="243" spans="1:15" s="12" customFormat="1" x14ac:dyDescent="0.3">
      <c r="A243" s="9"/>
      <c r="B243" s="24" t="s">
        <v>651</v>
      </c>
      <c r="C243" s="15" t="s">
        <v>652</v>
      </c>
      <c r="D243" s="57" t="s">
        <v>651</v>
      </c>
      <c r="E243" s="58" t="s">
        <v>653</v>
      </c>
      <c r="F243" s="16">
        <v>0.163076788076778</v>
      </c>
      <c r="G243" s="16">
        <v>0.163076788076778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</row>
    <row r="244" spans="1:15" s="12" customFormat="1" x14ac:dyDescent="0.3">
      <c r="A244" s="9"/>
      <c r="B244" s="24" t="s">
        <v>654</v>
      </c>
      <c r="C244" s="15" t="s">
        <v>655</v>
      </c>
      <c r="D244" s="57" t="s">
        <v>654</v>
      </c>
      <c r="E244" s="58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</row>
    <row r="245" spans="1:15" s="12" customFormat="1" x14ac:dyDescent="0.3">
      <c r="A245" s="9"/>
      <c r="B245" s="24" t="s">
        <v>657</v>
      </c>
      <c r="C245" s="15" t="s">
        <v>658</v>
      </c>
      <c r="D245" s="57" t="s">
        <v>657</v>
      </c>
      <c r="E245" s="58" t="s">
        <v>659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</row>
    <row r="246" spans="1:15" s="12" customFormat="1" x14ac:dyDescent="0.3">
      <c r="A246" s="9"/>
      <c r="B246" s="24" t="s">
        <v>660</v>
      </c>
      <c r="C246" s="15" t="s">
        <v>661</v>
      </c>
      <c r="D246" s="57" t="s">
        <v>660</v>
      </c>
      <c r="E246" s="58" t="s">
        <v>662</v>
      </c>
      <c r="F246" s="16">
        <v>6.4685574648687003E-2</v>
      </c>
      <c r="G246" s="16">
        <v>6.4685574648687003E-2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</row>
    <row r="247" spans="1:15" s="12" customFormat="1" x14ac:dyDescent="0.3">
      <c r="A247" s="9"/>
      <c r="B247" s="24" t="s">
        <v>663</v>
      </c>
      <c r="C247" s="15" t="s">
        <v>664</v>
      </c>
      <c r="D247" s="57" t="s">
        <v>663</v>
      </c>
      <c r="E247" s="58" t="s">
        <v>665</v>
      </c>
      <c r="F247" s="16">
        <v>0.37840944145967698</v>
      </c>
      <c r="G247" s="16">
        <v>0.37840944145967698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</row>
    <row r="248" spans="1:15" s="12" customFormat="1" x14ac:dyDescent="0.3">
      <c r="A248" s="9"/>
      <c r="B248" s="24" t="s">
        <v>666</v>
      </c>
      <c r="C248" s="15" t="s">
        <v>667</v>
      </c>
      <c r="D248" s="57" t="s">
        <v>666</v>
      </c>
      <c r="E248" s="58" t="s">
        <v>668</v>
      </c>
      <c r="F248" s="16">
        <v>10306.1014516747</v>
      </c>
      <c r="G248" s="16">
        <v>10810.300872150599</v>
      </c>
      <c r="H248" s="16">
        <v>-504.19942047597402</v>
      </c>
      <c r="I248" s="16">
        <v>25.220896379999999</v>
      </c>
      <c r="J248" s="16">
        <v>-529.42031685597397</v>
      </c>
      <c r="K248" s="16">
        <v>101.1265131540263</v>
      </c>
      <c r="L248" s="16">
        <v>605.32593363000001</v>
      </c>
      <c r="M248" s="16">
        <v>25.220896379999999</v>
      </c>
      <c r="N248" s="16">
        <v>25.220896379999999</v>
      </c>
      <c r="O248" s="16">
        <v>0</v>
      </c>
    </row>
    <row r="249" spans="1:15" s="12" customFormat="1" x14ac:dyDescent="0.3">
      <c r="A249" s="9"/>
      <c r="B249" s="24" t="s">
        <v>669</v>
      </c>
      <c r="C249" s="15" t="s">
        <v>670</v>
      </c>
      <c r="D249" s="57" t="s">
        <v>669</v>
      </c>
      <c r="E249" s="58" t="s">
        <v>671</v>
      </c>
      <c r="F249" s="16">
        <v>5.9280227376447696</v>
      </c>
      <c r="G249" s="16">
        <v>2.4570870476447699</v>
      </c>
      <c r="H249" s="16">
        <v>3.4709356900000001</v>
      </c>
      <c r="I249" s="16">
        <v>0</v>
      </c>
      <c r="J249" s="16">
        <v>3.4709356900000001</v>
      </c>
      <c r="K249" s="16">
        <v>3.4709356900000001</v>
      </c>
      <c r="L249" s="16">
        <v>0</v>
      </c>
      <c r="M249" s="16">
        <v>3.4709356900000001</v>
      </c>
      <c r="N249" s="16">
        <v>3.4709356900000001</v>
      </c>
      <c r="O249" s="16">
        <v>0</v>
      </c>
    </row>
    <row r="250" spans="1:15" s="12" customFormat="1" x14ac:dyDescent="0.3">
      <c r="A250" s="9"/>
      <c r="B250" s="24" t="s">
        <v>672</v>
      </c>
      <c r="C250" s="15" t="s">
        <v>673</v>
      </c>
      <c r="D250" s="57" t="s">
        <v>672</v>
      </c>
      <c r="E250" s="58" t="s">
        <v>674</v>
      </c>
      <c r="F250" s="16">
        <v>393.28841978534501</v>
      </c>
      <c r="G250" s="16">
        <v>242.335101597517</v>
      </c>
      <c r="H250" s="16">
        <v>150.95331818782799</v>
      </c>
      <c r="I250" s="16">
        <v>0</v>
      </c>
      <c r="J250" s="16">
        <v>150.95331818782799</v>
      </c>
      <c r="K250" s="16">
        <v>150.95331818782799</v>
      </c>
      <c r="L250" s="16">
        <v>0</v>
      </c>
      <c r="M250" s="16">
        <v>0</v>
      </c>
      <c r="N250" s="16">
        <v>0</v>
      </c>
      <c r="O250" s="16">
        <v>0</v>
      </c>
    </row>
    <row r="251" spans="1:15" s="12" customFormat="1" x14ac:dyDescent="0.3">
      <c r="A251" s="9"/>
      <c r="B251" s="24" t="s">
        <v>675</v>
      </c>
      <c r="C251" s="15" t="s">
        <v>676</v>
      </c>
      <c r="D251" s="57" t="s">
        <v>675</v>
      </c>
      <c r="E251" s="58" t="s">
        <v>677</v>
      </c>
      <c r="F251" s="16">
        <v>715.51172623540697</v>
      </c>
      <c r="G251" s="16" t="s">
        <v>20</v>
      </c>
      <c r="H251" s="16" t="s">
        <v>20</v>
      </c>
      <c r="I251" s="16" t="s">
        <v>20</v>
      </c>
      <c r="J251" s="16" t="s">
        <v>20</v>
      </c>
      <c r="K251" s="16" t="s">
        <v>20</v>
      </c>
      <c r="L251" s="16" t="s">
        <v>20</v>
      </c>
      <c r="M251" s="16">
        <v>0</v>
      </c>
      <c r="N251" s="16">
        <v>0</v>
      </c>
      <c r="O251" s="16">
        <v>0</v>
      </c>
    </row>
    <row r="252" spans="1:15" s="12" customFormat="1" x14ac:dyDescent="0.3">
      <c r="A252" s="9"/>
      <c r="B252" s="24" t="s">
        <v>678</v>
      </c>
      <c r="C252" s="15" t="s">
        <v>679</v>
      </c>
      <c r="D252" s="57" t="s">
        <v>678</v>
      </c>
      <c r="E252" s="58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</row>
    <row r="253" spans="1:15" s="12" customFormat="1" x14ac:dyDescent="0.3">
      <c r="A253" s="9"/>
      <c r="B253" s="24" t="s">
        <v>681</v>
      </c>
      <c r="C253" s="15" t="s">
        <v>682</v>
      </c>
      <c r="D253" s="57" t="s">
        <v>681</v>
      </c>
      <c r="E253" s="58" t="s">
        <v>683</v>
      </c>
      <c r="F253" s="16" t="s">
        <v>20</v>
      </c>
      <c r="G253" s="16" t="s">
        <v>20</v>
      </c>
      <c r="H253" s="16" t="s">
        <v>20</v>
      </c>
      <c r="I253" s="16" t="s">
        <v>20</v>
      </c>
      <c r="J253" s="16" t="s">
        <v>20</v>
      </c>
      <c r="K253" s="16" t="s">
        <v>20</v>
      </c>
      <c r="L253" s="16" t="s">
        <v>20</v>
      </c>
      <c r="M253" s="16" t="s">
        <v>20</v>
      </c>
      <c r="N253" s="16" t="s">
        <v>20</v>
      </c>
      <c r="O253" s="16" t="s">
        <v>20</v>
      </c>
    </row>
    <row r="254" spans="1:15" s="12" customFormat="1" x14ac:dyDescent="0.3">
      <c r="A254" s="9"/>
      <c r="B254" s="24" t="s">
        <v>684</v>
      </c>
      <c r="C254" s="15" t="s">
        <v>685</v>
      </c>
      <c r="D254" s="57" t="s">
        <v>684</v>
      </c>
      <c r="E254" s="58" t="s">
        <v>686</v>
      </c>
      <c r="F254" s="16">
        <v>177.19824672889601</v>
      </c>
      <c r="G254" s="16">
        <v>128.74282740765099</v>
      </c>
      <c r="H254" s="16">
        <v>48.455419321244896</v>
      </c>
      <c r="I254" s="16">
        <v>25.290176434199601</v>
      </c>
      <c r="J254" s="16">
        <v>23.165242887045299</v>
      </c>
      <c r="K254" s="16">
        <v>48.455419321244896</v>
      </c>
      <c r="L254" s="16">
        <v>0</v>
      </c>
      <c r="M254" s="16">
        <v>0</v>
      </c>
      <c r="N254" s="16">
        <v>0</v>
      </c>
      <c r="O254" s="16">
        <v>0</v>
      </c>
    </row>
    <row r="255" spans="1:15" s="29" customFormat="1" ht="12" thickBot="1" x14ac:dyDescent="0.35">
      <c r="A255" s="9"/>
      <c r="B255" s="24" t="s">
        <v>687</v>
      </c>
      <c r="C255" s="15" t="s">
        <v>688</v>
      </c>
      <c r="D255" s="57" t="s">
        <v>687</v>
      </c>
      <c r="E255" s="58" t="s">
        <v>689</v>
      </c>
      <c r="F255" s="16" t="s">
        <v>20</v>
      </c>
      <c r="G255" s="16" t="s">
        <v>20</v>
      </c>
      <c r="H255" s="16">
        <v>12.505725642409701</v>
      </c>
      <c r="I255" s="16">
        <v>0</v>
      </c>
      <c r="J255" s="16">
        <v>12.505725642409701</v>
      </c>
      <c r="K255" s="16">
        <v>12.505725642409701</v>
      </c>
      <c r="L255" s="16">
        <v>0</v>
      </c>
      <c r="M255" s="16" t="s">
        <v>20</v>
      </c>
      <c r="N255" s="16" t="s">
        <v>20</v>
      </c>
      <c r="O255" s="16" t="s">
        <v>20</v>
      </c>
    </row>
    <row r="256" spans="1:15" s="30" customFormat="1" ht="20.399999999999999" x14ac:dyDescent="0.3">
      <c r="A256" s="20"/>
      <c r="B256" s="25" t="s">
        <v>690</v>
      </c>
      <c r="C256" s="15" t="s">
        <v>691</v>
      </c>
      <c r="D256" s="57" t="s">
        <v>690</v>
      </c>
      <c r="E256" s="60" t="s">
        <v>194</v>
      </c>
      <c r="F256" s="16">
        <v>1647.557418774878</v>
      </c>
      <c r="G256" s="16">
        <v>2440.382522030925</v>
      </c>
      <c r="H256" s="16">
        <v>5.0516893333137496</v>
      </c>
      <c r="I256" s="16">
        <v>0</v>
      </c>
      <c r="J256" s="16">
        <v>5.0516893333137496</v>
      </c>
      <c r="K256" s="16">
        <v>5.0516893333137496</v>
      </c>
      <c r="L256" s="16">
        <v>0</v>
      </c>
      <c r="M256" s="16">
        <v>0</v>
      </c>
      <c r="N256" s="16">
        <v>0</v>
      </c>
      <c r="O256" s="16">
        <v>0</v>
      </c>
    </row>
    <row r="257" spans="1:48" s="22" customFormat="1" ht="30" customHeight="1" x14ac:dyDescent="0.3">
      <c r="A257" s="20"/>
      <c r="B257" s="88" t="s">
        <v>195</v>
      </c>
      <c r="C257" s="90"/>
      <c r="D257" s="92" t="s">
        <v>196</v>
      </c>
      <c r="E257" s="61" t="s">
        <v>197</v>
      </c>
      <c r="F257" s="62">
        <f>SUM(F232:F255)</f>
        <v>15441.660508800605</v>
      </c>
      <c r="G257" s="62">
        <f t="shared" ref="G257:O257" si="24">SUM(G232:G255)</f>
        <v>13527.473586863487</v>
      </c>
      <c r="H257" s="62">
        <f t="shared" si="24"/>
        <v>1116.3101293477025</v>
      </c>
      <c r="I257" s="62">
        <f t="shared" si="24"/>
        <v>71.012192411761589</v>
      </c>
      <c r="J257" s="62">
        <f t="shared" si="24"/>
        <v>1045.297936935933</v>
      </c>
      <c r="K257" s="62">
        <f t="shared" si="24"/>
        <v>1731.2660081891459</v>
      </c>
      <c r="L257" s="62">
        <f t="shared" si="24"/>
        <v>614.95587884144709</v>
      </c>
      <c r="M257" s="62">
        <f t="shared" si="24"/>
        <v>868.62759992033409</v>
      </c>
      <c r="N257" s="62">
        <f t="shared" si="24"/>
        <v>868.67984292033407</v>
      </c>
      <c r="O257" s="62">
        <f t="shared" si="24"/>
        <v>5.2242999999999998E-2</v>
      </c>
    </row>
    <row r="258" spans="1:48" s="22" customFormat="1" ht="31.2" thickBot="1" x14ac:dyDescent="0.35">
      <c r="A258" s="20"/>
      <c r="B258" s="89"/>
      <c r="C258" s="91"/>
      <c r="D258" s="93"/>
      <c r="E258" s="63" t="s">
        <v>692</v>
      </c>
      <c r="F258" s="62">
        <f>IF(COUNTA(F232:F256)&gt;0,IF(F256="c","c",SUM(F256:F257)),"")</f>
        <v>17089.217927575482</v>
      </c>
      <c r="G258" s="62">
        <f t="shared" ref="G258:O258" si="25">IF(COUNTA(G232:G256)&gt;0,IF(G256="c","c",SUM(G256:G257)),"")</f>
        <v>15967.856108894412</v>
      </c>
      <c r="H258" s="62">
        <f t="shared" si="25"/>
        <v>1121.3618186810163</v>
      </c>
      <c r="I258" s="62">
        <f t="shared" si="25"/>
        <v>71.012192411761589</v>
      </c>
      <c r="J258" s="62">
        <f t="shared" si="25"/>
        <v>1050.3496262692468</v>
      </c>
      <c r="K258" s="62">
        <f t="shared" si="25"/>
        <v>1736.3176975224596</v>
      </c>
      <c r="L258" s="62">
        <f t="shared" si="25"/>
        <v>614.95587884144709</v>
      </c>
      <c r="M258" s="62">
        <f t="shared" si="25"/>
        <v>868.62759992033409</v>
      </c>
      <c r="N258" s="62">
        <f t="shared" si="25"/>
        <v>868.67984292033407</v>
      </c>
      <c r="O258" s="62">
        <f t="shared" si="25"/>
        <v>5.2242999999999998E-2</v>
      </c>
    </row>
    <row r="259" spans="1:48" s="12" customFormat="1" ht="12" thickBot="1" x14ac:dyDescent="0.35">
      <c r="A259" s="15"/>
      <c r="B259" s="23"/>
      <c r="C259" s="15"/>
      <c r="D259" s="64"/>
      <c r="E259" s="65" t="s">
        <v>199</v>
      </c>
      <c r="F259" s="66" t="str">
        <f t="shared" ref="F259:O259" si="26">IF(F256="c","",IF(AND(IF((COUNTIF(F232:F255,"c"))&gt;0,1,0)=1,F256=""),"Please provide Not Specified (Including Confidential)",""))</f>
        <v/>
      </c>
      <c r="G259" s="66" t="str">
        <f t="shared" si="26"/>
        <v/>
      </c>
      <c r="H259" s="66" t="str">
        <f t="shared" si="26"/>
        <v/>
      </c>
      <c r="I259" s="66" t="str">
        <f t="shared" si="26"/>
        <v/>
      </c>
      <c r="J259" s="66" t="str">
        <f t="shared" si="26"/>
        <v/>
      </c>
      <c r="K259" s="66" t="str">
        <f t="shared" si="26"/>
        <v/>
      </c>
      <c r="L259" s="66" t="str">
        <f t="shared" si="26"/>
        <v/>
      </c>
      <c r="M259" s="66" t="str">
        <f t="shared" si="26"/>
        <v/>
      </c>
      <c r="N259" s="66" t="str">
        <f t="shared" si="26"/>
        <v/>
      </c>
      <c r="O259" s="66" t="str">
        <f t="shared" si="26"/>
        <v/>
      </c>
    </row>
    <row r="260" spans="1:48" s="13" customFormat="1" ht="12" thickBot="1" x14ac:dyDescent="0.35">
      <c r="A260" s="9"/>
      <c r="B260" s="11"/>
      <c r="C260" s="15"/>
      <c r="D260" s="67"/>
      <c r="E260" s="68" t="s">
        <v>693</v>
      </c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3">
      <c r="A261" s="9"/>
      <c r="B261" s="24" t="s">
        <v>694</v>
      </c>
      <c r="C261" s="15" t="s">
        <v>695</v>
      </c>
      <c r="D261" s="57" t="s">
        <v>694</v>
      </c>
      <c r="E261" s="58" t="s">
        <v>696</v>
      </c>
      <c r="F261" s="16">
        <v>296.405701699026</v>
      </c>
      <c r="G261" s="16">
        <v>287.85005853394898</v>
      </c>
      <c r="H261" s="16">
        <v>8.55564316507615</v>
      </c>
      <c r="I261" s="16">
        <v>0</v>
      </c>
      <c r="J261" s="16">
        <v>8.55564316507615</v>
      </c>
      <c r="K261" s="16">
        <v>8.55564316507615</v>
      </c>
      <c r="L261" s="16">
        <v>0</v>
      </c>
      <c r="M261" s="16">
        <v>0</v>
      </c>
      <c r="N261" s="16">
        <v>0</v>
      </c>
      <c r="O261" s="16">
        <v>0</v>
      </c>
    </row>
    <row r="262" spans="1:48" s="12" customFormat="1" x14ac:dyDescent="0.3">
      <c r="A262" s="9"/>
      <c r="B262" s="24" t="s">
        <v>697</v>
      </c>
      <c r="C262" s="15" t="s">
        <v>698</v>
      </c>
      <c r="D262" s="57" t="s">
        <v>697</v>
      </c>
      <c r="E262" s="58" t="s">
        <v>699</v>
      </c>
      <c r="F262" s="16">
        <v>363.92867761888402</v>
      </c>
      <c r="G262" s="16">
        <v>252.33818915161399</v>
      </c>
      <c r="H262" s="16">
        <v>111.59048846727001</v>
      </c>
      <c r="I262" s="16">
        <v>44.888175947140503</v>
      </c>
      <c r="J262" s="16">
        <v>66.702312520129993</v>
      </c>
      <c r="K262" s="16">
        <v>124.89229046727</v>
      </c>
      <c r="L262" s="16">
        <v>13.301802</v>
      </c>
      <c r="M262" s="16">
        <v>2.8873364313299201</v>
      </c>
      <c r="N262" s="16">
        <v>2.8873364313299201</v>
      </c>
      <c r="O262" s="16">
        <v>0</v>
      </c>
    </row>
    <row r="263" spans="1:48" s="12" customFormat="1" x14ac:dyDescent="0.3">
      <c r="A263" s="9"/>
      <c r="B263" s="24" t="s">
        <v>700</v>
      </c>
      <c r="C263" s="15" t="s">
        <v>701</v>
      </c>
      <c r="D263" s="57" t="s">
        <v>700</v>
      </c>
      <c r="E263" s="58" t="s">
        <v>702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</row>
    <row r="264" spans="1:48" s="12" customFormat="1" x14ac:dyDescent="0.3">
      <c r="A264" s="9"/>
      <c r="B264" s="24" t="s">
        <v>703</v>
      </c>
      <c r="C264" s="15" t="s">
        <v>704</v>
      </c>
      <c r="D264" s="57" t="s">
        <v>703</v>
      </c>
      <c r="E264" s="58" t="s">
        <v>705</v>
      </c>
      <c r="F264" s="16">
        <v>35.8960550251524</v>
      </c>
      <c r="G264" s="16">
        <v>35.658023506387003</v>
      </c>
      <c r="H264" s="16">
        <v>0.23803151876538001</v>
      </c>
      <c r="I264" s="16">
        <v>0</v>
      </c>
      <c r="J264" s="16">
        <v>0.23803151876538001</v>
      </c>
      <c r="K264" s="16">
        <v>0.23803151876538001</v>
      </c>
      <c r="L264" s="16">
        <v>0</v>
      </c>
      <c r="M264" s="16">
        <v>0</v>
      </c>
      <c r="N264" s="16">
        <v>0</v>
      </c>
      <c r="O264" s="16">
        <v>0</v>
      </c>
    </row>
    <row r="265" spans="1:48" s="12" customFormat="1" x14ac:dyDescent="0.3">
      <c r="A265" s="9"/>
      <c r="B265" s="24" t="s">
        <v>706</v>
      </c>
      <c r="C265" s="15" t="s">
        <v>707</v>
      </c>
      <c r="D265" s="57" t="s">
        <v>706</v>
      </c>
      <c r="E265" s="58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16" t="s">
        <v>20</v>
      </c>
    </row>
    <row r="266" spans="1:48" s="12" customFormat="1" x14ac:dyDescent="0.3">
      <c r="A266" s="9"/>
      <c r="B266" s="24" t="s">
        <v>709</v>
      </c>
      <c r="C266" s="15" t="s">
        <v>710</v>
      </c>
      <c r="D266" s="57" t="s">
        <v>709</v>
      </c>
      <c r="E266" s="58" t="s">
        <v>711</v>
      </c>
      <c r="F266" s="16">
        <v>67.898454347508803</v>
      </c>
      <c r="G266" s="16" t="s">
        <v>20</v>
      </c>
      <c r="H266" s="16" t="s">
        <v>20</v>
      </c>
      <c r="I266" s="16" t="s">
        <v>20</v>
      </c>
      <c r="J266" s="16" t="s">
        <v>20</v>
      </c>
      <c r="K266" s="16" t="s">
        <v>20</v>
      </c>
      <c r="L266" s="16" t="s">
        <v>20</v>
      </c>
      <c r="M266" s="16">
        <v>0</v>
      </c>
      <c r="N266" s="16">
        <v>0</v>
      </c>
      <c r="O266" s="16">
        <v>0</v>
      </c>
    </row>
    <row r="267" spans="1:48" s="12" customFormat="1" x14ac:dyDescent="0.3">
      <c r="A267" s="9"/>
      <c r="B267" s="24" t="s">
        <v>712</v>
      </c>
      <c r="C267" s="15" t="s">
        <v>713</v>
      </c>
      <c r="D267" s="57" t="s">
        <v>712</v>
      </c>
      <c r="E267" s="58" t="s">
        <v>714</v>
      </c>
      <c r="F267" s="16">
        <v>7.7260447171405797</v>
      </c>
      <c r="G267" s="16">
        <v>4.60465671872557</v>
      </c>
      <c r="H267" s="16">
        <v>3.1213879984150101</v>
      </c>
      <c r="I267" s="16">
        <v>0</v>
      </c>
      <c r="J267" s="16">
        <v>3.1213879984150101</v>
      </c>
      <c r="K267" s="16">
        <v>3.1213879984150101</v>
      </c>
      <c r="L267" s="16">
        <v>0</v>
      </c>
      <c r="M267" s="16">
        <v>0</v>
      </c>
      <c r="N267" s="16">
        <v>0</v>
      </c>
      <c r="O267" s="16">
        <v>0</v>
      </c>
    </row>
    <row r="268" spans="1:48" s="12" customFormat="1" ht="12" thickBot="1" x14ac:dyDescent="0.35">
      <c r="A268" s="9"/>
      <c r="B268" s="24" t="s">
        <v>715</v>
      </c>
      <c r="C268" s="15" t="s">
        <v>716</v>
      </c>
      <c r="D268" s="57" t="s">
        <v>715</v>
      </c>
      <c r="E268" s="58" t="s">
        <v>717</v>
      </c>
      <c r="F268" s="16">
        <v>1.93424435862918</v>
      </c>
      <c r="G268" s="16" t="s">
        <v>20</v>
      </c>
      <c r="H268" s="16" t="s">
        <v>20</v>
      </c>
      <c r="I268" s="16" t="s">
        <v>20</v>
      </c>
      <c r="J268" s="16" t="s">
        <v>20</v>
      </c>
      <c r="K268" s="16" t="s">
        <v>20</v>
      </c>
      <c r="L268" s="16" t="s">
        <v>20</v>
      </c>
      <c r="M268" s="16">
        <v>0</v>
      </c>
      <c r="N268" s="16">
        <v>0</v>
      </c>
      <c r="O268" s="16">
        <v>0</v>
      </c>
    </row>
    <row r="269" spans="1:48" s="22" customFormat="1" ht="20.399999999999999" x14ac:dyDescent="0.3">
      <c r="A269" s="20"/>
      <c r="B269" s="25" t="s">
        <v>718</v>
      </c>
      <c r="C269" s="15" t="s">
        <v>719</v>
      </c>
      <c r="D269" s="57" t="s">
        <v>718</v>
      </c>
      <c r="E269" s="60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16" t="s">
        <v>20</v>
      </c>
    </row>
    <row r="270" spans="1:48" s="22" customFormat="1" ht="30" customHeight="1" x14ac:dyDescent="0.3">
      <c r="A270" s="20"/>
      <c r="B270" s="88" t="s">
        <v>195</v>
      </c>
      <c r="C270" s="90"/>
      <c r="D270" s="92" t="s">
        <v>196</v>
      </c>
      <c r="E270" s="61" t="s">
        <v>197</v>
      </c>
      <c r="F270" s="62">
        <f>SUM(F261:F268)</f>
        <v>773.78917776634091</v>
      </c>
      <c r="G270" s="62">
        <f t="shared" ref="G270:O270" si="27">SUM(G261:G268)</f>
        <v>580.45092791067555</v>
      </c>
      <c r="H270" s="62">
        <f t="shared" si="27"/>
        <v>123.50555114952655</v>
      </c>
      <c r="I270" s="62">
        <f t="shared" si="27"/>
        <v>44.888175947140503</v>
      </c>
      <c r="J270" s="62">
        <f t="shared" si="27"/>
        <v>78.61737520238654</v>
      </c>
      <c r="K270" s="62">
        <f t="shared" si="27"/>
        <v>136.80735314952653</v>
      </c>
      <c r="L270" s="62">
        <f t="shared" si="27"/>
        <v>13.301802</v>
      </c>
      <c r="M270" s="62">
        <f t="shared" si="27"/>
        <v>2.8873364313299201</v>
      </c>
      <c r="N270" s="62">
        <f t="shared" si="27"/>
        <v>2.8873364313299201</v>
      </c>
      <c r="O270" s="62">
        <f t="shared" si="27"/>
        <v>0</v>
      </c>
    </row>
    <row r="271" spans="1:48" s="22" customFormat="1" ht="31.2" thickBot="1" x14ac:dyDescent="0.35">
      <c r="A271" s="20"/>
      <c r="B271" s="89"/>
      <c r="C271" s="91"/>
      <c r="D271" s="93"/>
      <c r="E271" s="63" t="s">
        <v>720</v>
      </c>
      <c r="F271" s="62" t="str">
        <f>IF(COUNTA(F261:F269)&gt;0,IF(F269="c","c",SUM(F269:F270)),"")</f>
        <v>c</v>
      </c>
      <c r="G271" s="62" t="str">
        <f t="shared" ref="G271:O271" si="28">IF(COUNTA(G261:G269)&gt;0,IF(G269="c","c",SUM(G269:G270)),"")</f>
        <v>c</v>
      </c>
      <c r="H271" s="62" t="str">
        <f t="shared" si="28"/>
        <v>c</v>
      </c>
      <c r="I271" s="62" t="str">
        <f t="shared" si="28"/>
        <v>c</v>
      </c>
      <c r="J271" s="62" t="str">
        <f t="shared" si="28"/>
        <v>c</v>
      </c>
      <c r="K271" s="62" t="str">
        <f t="shared" si="28"/>
        <v>c</v>
      </c>
      <c r="L271" s="62" t="str">
        <f t="shared" si="28"/>
        <v>c</v>
      </c>
      <c r="M271" s="62" t="str">
        <f t="shared" si="28"/>
        <v>c</v>
      </c>
      <c r="N271" s="62" t="str">
        <f t="shared" si="28"/>
        <v>c</v>
      </c>
      <c r="O271" s="62" t="str">
        <f t="shared" si="28"/>
        <v>c</v>
      </c>
    </row>
    <row r="272" spans="1:48" s="12" customFormat="1" ht="12" thickBot="1" x14ac:dyDescent="0.35">
      <c r="A272" s="15"/>
      <c r="B272" s="23"/>
      <c r="C272" s="15"/>
      <c r="D272" s="64"/>
      <c r="E272" s="65" t="s">
        <v>199</v>
      </c>
      <c r="F272" s="66" t="str">
        <f t="shared" ref="F272:O272" si="29">IF(F269="c","",IF(AND(IF((COUNTIF(F261:F268,"c"))&gt;0,1,0)=1,F269=""),"Please provide Not Specified (Including Confidential)",""))</f>
        <v/>
      </c>
      <c r="G272" s="66" t="str">
        <f t="shared" si="29"/>
        <v/>
      </c>
      <c r="H272" s="66" t="str">
        <f t="shared" si="29"/>
        <v/>
      </c>
      <c r="I272" s="66" t="str">
        <f t="shared" si="29"/>
        <v/>
      </c>
      <c r="J272" s="66" t="str">
        <f t="shared" si="29"/>
        <v/>
      </c>
      <c r="K272" s="66" t="str">
        <f t="shared" si="29"/>
        <v/>
      </c>
      <c r="L272" s="66" t="str">
        <f t="shared" si="29"/>
        <v/>
      </c>
      <c r="M272" s="66" t="str">
        <f t="shared" si="29"/>
        <v/>
      </c>
      <c r="N272" s="66" t="str">
        <f t="shared" si="29"/>
        <v/>
      </c>
      <c r="O272" s="66" t="str">
        <f t="shared" si="29"/>
        <v/>
      </c>
    </row>
    <row r="273" spans="1:48" s="13" customFormat="1" ht="12" thickBot="1" x14ac:dyDescent="0.35">
      <c r="A273" s="9"/>
      <c r="B273" s="11"/>
      <c r="C273" s="15"/>
      <c r="D273" s="67"/>
      <c r="E273" s="68" t="s">
        <v>721</v>
      </c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3">
      <c r="A274" s="18"/>
      <c r="B274" s="24" t="s">
        <v>722</v>
      </c>
      <c r="C274" s="15" t="s">
        <v>723</v>
      </c>
      <c r="D274" s="57" t="s">
        <v>722</v>
      </c>
      <c r="E274" s="58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</row>
    <row r="275" spans="1:48" s="12" customFormat="1" x14ac:dyDescent="0.3">
      <c r="A275" s="9"/>
      <c r="B275" s="24" t="s">
        <v>725</v>
      </c>
      <c r="C275" s="15" t="s">
        <v>726</v>
      </c>
      <c r="D275" s="57" t="s">
        <v>725</v>
      </c>
      <c r="E275" s="58" t="s">
        <v>727</v>
      </c>
      <c r="F275" s="16">
        <v>430.94855312970901</v>
      </c>
      <c r="G275" s="16">
        <v>429.10057832623698</v>
      </c>
      <c r="H275" s="16">
        <v>1.84797480347208</v>
      </c>
      <c r="I275" s="16">
        <v>1.0534267808803E-2</v>
      </c>
      <c r="J275" s="16">
        <v>1.8374405356632799</v>
      </c>
      <c r="K275" s="16">
        <v>1.84797480347208</v>
      </c>
      <c r="L275" s="16">
        <v>0</v>
      </c>
      <c r="M275" s="16">
        <v>0</v>
      </c>
      <c r="N275" s="16">
        <v>0</v>
      </c>
      <c r="O275" s="16">
        <v>0</v>
      </c>
    </row>
    <row r="276" spans="1:48" s="12" customFormat="1" x14ac:dyDescent="0.3">
      <c r="A276" s="9"/>
      <c r="B276" s="24" t="s">
        <v>728</v>
      </c>
      <c r="C276" s="15" t="s">
        <v>729</v>
      </c>
      <c r="D276" s="57" t="s">
        <v>728</v>
      </c>
      <c r="E276" s="58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</row>
    <row r="277" spans="1:48" s="12" customFormat="1" x14ac:dyDescent="0.3">
      <c r="A277" s="9"/>
      <c r="B277" s="24" t="s">
        <v>731</v>
      </c>
      <c r="C277" s="15" t="s">
        <v>732</v>
      </c>
      <c r="D277" s="57" t="s">
        <v>731</v>
      </c>
      <c r="E277" s="58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</row>
    <row r="278" spans="1:48" s="12" customFormat="1" x14ac:dyDescent="0.3">
      <c r="A278" s="9"/>
      <c r="B278" s="24" t="s">
        <v>734</v>
      </c>
      <c r="C278" s="15" t="s">
        <v>735</v>
      </c>
      <c r="D278" s="57" t="s">
        <v>734</v>
      </c>
      <c r="E278" s="58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</row>
    <row r="279" spans="1:48" s="12" customFormat="1" x14ac:dyDescent="0.3">
      <c r="A279" s="9"/>
      <c r="B279" s="24" t="s">
        <v>737</v>
      </c>
      <c r="C279" s="15" t="s">
        <v>738</v>
      </c>
      <c r="D279" s="57" t="s">
        <v>737</v>
      </c>
      <c r="E279" s="58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</row>
    <row r="280" spans="1:48" s="12" customFormat="1" x14ac:dyDescent="0.3">
      <c r="A280" s="9"/>
      <c r="B280" s="24" t="s">
        <v>740</v>
      </c>
      <c r="C280" s="15" t="s">
        <v>741</v>
      </c>
      <c r="D280" s="57" t="s">
        <v>740</v>
      </c>
      <c r="E280" s="58" t="s">
        <v>742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</row>
    <row r="281" spans="1:48" s="12" customFormat="1" x14ac:dyDescent="0.3">
      <c r="A281" s="9"/>
      <c r="B281" s="24" t="s">
        <v>743</v>
      </c>
      <c r="C281" s="15" t="s">
        <v>744</v>
      </c>
      <c r="D281" s="57" t="s">
        <v>743</v>
      </c>
      <c r="E281" s="58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</row>
    <row r="282" spans="1:48" s="12" customFormat="1" x14ac:dyDescent="0.3">
      <c r="A282" s="9"/>
      <c r="B282" s="24" t="s">
        <v>746</v>
      </c>
      <c r="C282" s="15" t="s">
        <v>747</v>
      </c>
      <c r="D282" s="57" t="s">
        <v>746</v>
      </c>
      <c r="E282" s="58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</row>
    <row r="283" spans="1:48" s="12" customFormat="1" x14ac:dyDescent="0.3">
      <c r="A283" s="9"/>
      <c r="B283" s="24" t="s">
        <v>749</v>
      </c>
      <c r="C283" s="15" t="s">
        <v>750</v>
      </c>
      <c r="D283" s="57" t="s">
        <v>749</v>
      </c>
      <c r="E283" s="58" t="s">
        <v>751</v>
      </c>
      <c r="F283" s="16">
        <v>1.5116854896695999E-2</v>
      </c>
      <c r="G283" s="16">
        <v>1.5116854896695999E-2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</row>
    <row r="284" spans="1:48" s="12" customFormat="1" x14ac:dyDescent="0.3">
      <c r="A284" s="9"/>
      <c r="B284" s="24" t="s">
        <v>752</v>
      </c>
      <c r="C284" s="15" t="s">
        <v>753</v>
      </c>
      <c r="D284" s="57" t="s">
        <v>752</v>
      </c>
      <c r="E284" s="58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</row>
    <row r="285" spans="1:48" s="12" customFormat="1" x14ac:dyDescent="0.3">
      <c r="A285" s="9"/>
      <c r="B285" s="24" t="s">
        <v>755</v>
      </c>
      <c r="C285" s="15" t="s">
        <v>756</v>
      </c>
      <c r="D285" s="57" t="s">
        <v>755</v>
      </c>
      <c r="E285" s="58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</row>
    <row r="286" spans="1:48" s="12" customFormat="1" x14ac:dyDescent="0.3">
      <c r="A286" s="9"/>
      <c r="B286" s="24" t="s">
        <v>758</v>
      </c>
      <c r="C286" s="15" t="s">
        <v>759</v>
      </c>
      <c r="D286" s="57" t="s">
        <v>758</v>
      </c>
      <c r="E286" s="58" t="s">
        <v>760</v>
      </c>
      <c r="F286" s="16">
        <v>124.44716321993</v>
      </c>
      <c r="G286" s="16" t="s">
        <v>20</v>
      </c>
      <c r="H286" s="16" t="s">
        <v>20</v>
      </c>
      <c r="I286" s="16" t="s">
        <v>20</v>
      </c>
      <c r="J286" s="16" t="s">
        <v>20</v>
      </c>
      <c r="K286" s="16" t="s">
        <v>20</v>
      </c>
      <c r="L286" s="16" t="s">
        <v>20</v>
      </c>
      <c r="M286" s="16">
        <v>0</v>
      </c>
      <c r="N286" s="16">
        <v>0</v>
      </c>
      <c r="O286" s="16">
        <v>0</v>
      </c>
    </row>
    <row r="287" spans="1:48" s="12" customFormat="1" x14ac:dyDescent="0.3">
      <c r="A287" s="9"/>
      <c r="B287" s="24" t="s">
        <v>761</v>
      </c>
      <c r="C287" s="15" t="s">
        <v>762</v>
      </c>
      <c r="D287" s="57" t="s">
        <v>761</v>
      </c>
      <c r="E287" s="58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</row>
    <row r="288" spans="1:48" s="12" customFormat="1" x14ac:dyDescent="0.3">
      <c r="A288" s="9"/>
      <c r="B288" s="24" t="s">
        <v>764</v>
      </c>
      <c r="C288" s="15" t="s">
        <v>765</v>
      </c>
      <c r="D288" s="57" t="s">
        <v>764</v>
      </c>
      <c r="E288" s="58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</row>
    <row r="289" spans="1:15" s="12" customFormat="1" x14ac:dyDescent="0.3">
      <c r="A289" s="9"/>
      <c r="B289" s="24" t="s">
        <v>767</v>
      </c>
      <c r="C289" s="15" t="s">
        <v>768</v>
      </c>
      <c r="D289" s="57" t="s">
        <v>767</v>
      </c>
      <c r="E289" s="58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</row>
    <row r="290" spans="1:15" s="12" customFormat="1" x14ac:dyDescent="0.3">
      <c r="A290" s="9"/>
      <c r="B290" s="24" t="s">
        <v>770</v>
      </c>
      <c r="C290" s="15" t="s">
        <v>771</v>
      </c>
      <c r="D290" s="57" t="s">
        <v>770</v>
      </c>
      <c r="E290" s="58" t="s">
        <v>772</v>
      </c>
      <c r="F290" s="16">
        <v>103.904036772936</v>
      </c>
      <c r="G290" s="16">
        <v>103.904036772936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</row>
    <row r="291" spans="1:15" s="12" customFormat="1" x14ac:dyDescent="0.3">
      <c r="A291" s="9"/>
      <c r="B291" s="24" t="s">
        <v>773</v>
      </c>
      <c r="C291" s="15" t="s">
        <v>774</v>
      </c>
      <c r="D291" s="57" t="s">
        <v>773</v>
      </c>
      <c r="E291" s="58" t="s">
        <v>775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</row>
    <row r="292" spans="1:15" s="12" customFormat="1" x14ac:dyDescent="0.3">
      <c r="A292" s="9"/>
      <c r="B292" s="24" t="s">
        <v>776</v>
      </c>
      <c r="C292" s="15" t="s">
        <v>777</v>
      </c>
      <c r="D292" s="57" t="s">
        <v>776</v>
      </c>
      <c r="E292" s="58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</row>
    <row r="293" spans="1:15" s="12" customFormat="1" x14ac:dyDescent="0.3">
      <c r="A293" s="9"/>
      <c r="B293" s="24" t="s">
        <v>779</v>
      </c>
      <c r="C293" s="15" t="s">
        <v>780</v>
      </c>
      <c r="D293" s="57" t="s">
        <v>779</v>
      </c>
      <c r="E293" s="58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</row>
    <row r="294" spans="1:15" s="12" customFormat="1" x14ac:dyDescent="0.3">
      <c r="A294" s="9"/>
      <c r="B294" s="24" t="s">
        <v>782</v>
      </c>
      <c r="C294" s="15" t="s">
        <v>783</v>
      </c>
      <c r="D294" s="57" t="s">
        <v>782</v>
      </c>
      <c r="E294" s="58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</row>
    <row r="295" spans="1:15" s="12" customFormat="1" x14ac:dyDescent="0.3">
      <c r="A295" s="9"/>
      <c r="B295" s="24" t="s">
        <v>785</v>
      </c>
      <c r="C295" s="15" t="s">
        <v>786</v>
      </c>
      <c r="D295" s="57" t="s">
        <v>785</v>
      </c>
      <c r="E295" s="58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</row>
    <row r="296" spans="1:15" s="12" customFormat="1" x14ac:dyDescent="0.3">
      <c r="A296" s="9"/>
      <c r="B296" s="24" t="s">
        <v>788</v>
      </c>
      <c r="C296" s="15" t="s">
        <v>789</v>
      </c>
      <c r="D296" s="57" t="s">
        <v>788</v>
      </c>
      <c r="E296" s="58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</row>
    <row r="297" spans="1:15" s="12" customFormat="1" x14ac:dyDescent="0.3">
      <c r="A297" s="9"/>
      <c r="B297" s="24" t="s">
        <v>791</v>
      </c>
      <c r="C297" s="15" t="s">
        <v>792</v>
      </c>
      <c r="D297" s="57" t="s">
        <v>791</v>
      </c>
      <c r="E297" s="58" t="s">
        <v>793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</row>
    <row r="298" spans="1:15" s="12" customFormat="1" x14ac:dyDescent="0.3">
      <c r="A298" s="9"/>
      <c r="B298" s="24" t="s">
        <v>794</v>
      </c>
      <c r="C298" s="15" t="s">
        <v>795</v>
      </c>
      <c r="D298" s="57" t="s">
        <v>794</v>
      </c>
      <c r="E298" s="58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</row>
    <row r="299" spans="1:15" s="12" customFormat="1" x14ac:dyDescent="0.3">
      <c r="A299" s="9"/>
      <c r="B299" s="24" t="s">
        <v>797</v>
      </c>
      <c r="C299" s="15" t="s">
        <v>798</v>
      </c>
      <c r="D299" s="57" t="s">
        <v>797</v>
      </c>
      <c r="E299" s="58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</row>
    <row r="300" spans="1:15" s="12" customFormat="1" x14ac:dyDescent="0.3">
      <c r="A300" s="9"/>
      <c r="B300" s="24" t="s">
        <v>800</v>
      </c>
      <c r="C300" s="15" t="s">
        <v>801</v>
      </c>
      <c r="D300" s="57" t="s">
        <v>800</v>
      </c>
      <c r="E300" s="58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</row>
    <row r="301" spans="1:15" s="12" customFormat="1" x14ac:dyDescent="0.3">
      <c r="A301" s="9"/>
      <c r="B301" s="24" t="s">
        <v>803</v>
      </c>
      <c r="C301" s="15" t="s">
        <v>804</v>
      </c>
      <c r="D301" s="57" t="s">
        <v>803</v>
      </c>
      <c r="E301" s="58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</row>
    <row r="302" spans="1:15" s="12" customFormat="1" x14ac:dyDescent="0.3">
      <c r="A302" s="9"/>
      <c r="B302" s="24" t="s">
        <v>806</v>
      </c>
      <c r="C302" s="15" t="s">
        <v>807</v>
      </c>
      <c r="D302" s="57" t="s">
        <v>806</v>
      </c>
      <c r="E302" s="58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</row>
    <row r="303" spans="1:15" s="12" customFormat="1" ht="20.399999999999999" x14ac:dyDescent="0.3">
      <c r="A303" s="9"/>
      <c r="B303" s="24" t="s">
        <v>809</v>
      </c>
      <c r="C303" s="15" t="s">
        <v>810</v>
      </c>
      <c r="D303" s="57" t="s">
        <v>809</v>
      </c>
      <c r="E303" s="58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</row>
    <row r="304" spans="1:15" s="12" customFormat="1" x14ac:dyDescent="0.3">
      <c r="A304" s="9"/>
      <c r="B304" s="24" t="s">
        <v>812</v>
      </c>
      <c r="C304" s="15" t="s">
        <v>813</v>
      </c>
      <c r="D304" s="57" t="s">
        <v>812</v>
      </c>
      <c r="E304" s="58" t="s">
        <v>814</v>
      </c>
      <c r="F304" s="16">
        <v>0.01</v>
      </c>
      <c r="G304" s="16">
        <v>0.01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</row>
    <row r="305" spans="1:239" s="12" customFormat="1" ht="12" thickBot="1" x14ac:dyDescent="0.35">
      <c r="A305" s="9"/>
      <c r="B305" s="24" t="s">
        <v>815</v>
      </c>
      <c r="C305" s="15" t="s">
        <v>816</v>
      </c>
      <c r="D305" s="57" t="s">
        <v>815</v>
      </c>
      <c r="E305" s="58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</row>
    <row r="306" spans="1:239" s="22" customFormat="1" ht="20.399999999999999" x14ac:dyDescent="0.3">
      <c r="A306" s="20"/>
      <c r="B306" s="25" t="s">
        <v>818</v>
      </c>
      <c r="C306" s="15" t="s">
        <v>819</v>
      </c>
      <c r="D306" s="57" t="s">
        <v>818</v>
      </c>
      <c r="E306" s="60" t="s">
        <v>194</v>
      </c>
      <c r="F306" s="16">
        <v>0</v>
      </c>
      <c r="G306" s="16" t="s">
        <v>20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>
        <v>0</v>
      </c>
      <c r="N306" s="16">
        <v>0</v>
      </c>
      <c r="O306" s="16">
        <v>0</v>
      </c>
    </row>
    <row r="307" spans="1:239" s="22" customFormat="1" ht="30" customHeight="1" x14ac:dyDescent="0.3">
      <c r="A307" s="20"/>
      <c r="B307" s="88" t="s">
        <v>195</v>
      </c>
      <c r="C307" s="90"/>
      <c r="D307" s="92" t="s">
        <v>196</v>
      </c>
      <c r="E307" s="61" t="s">
        <v>197</v>
      </c>
      <c r="F307" s="62">
        <f t="shared" ref="F307:O307" si="30">SUM(F274:F305)</f>
        <v>659.32486997747174</v>
      </c>
      <c r="G307" s="62">
        <f t="shared" si="30"/>
        <v>533.02973195406969</v>
      </c>
      <c r="H307" s="62">
        <f t="shared" si="30"/>
        <v>1.84797480347208</v>
      </c>
      <c r="I307" s="62">
        <f t="shared" si="30"/>
        <v>1.0534267808803E-2</v>
      </c>
      <c r="J307" s="62">
        <f t="shared" si="30"/>
        <v>1.8374405356632799</v>
      </c>
      <c r="K307" s="62">
        <f t="shared" si="30"/>
        <v>1.84797480347208</v>
      </c>
      <c r="L307" s="62">
        <f t="shared" si="30"/>
        <v>0</v>
      </c>
      <c r="M307" s="62">
        <f t="shared" si="30"/>
        <v>0</v>
      </c>
      <c r="N307" s="62">
        <f t="shared" si="30"/>
        <v>0</v>
      </c>
      <c r="O307" s="62">
        <f t="shared" si="30"/>
        <v>0</v>
      </c>
    </row>
    <row r="308" spans="1:239" s="22" customFormat="1" ht="31.2" thickBot="1" x14ac:dyDescent="0.35">
      <c r="A308" s="20"/>
      <c r="B308" s="89"/>
      <c r="C308" s="91"/>
      <c r="D308" s="93"/>
      <c r="E308" s="63" t="s">
        <v>820</v>
      </c>
      <c r="F308" s="62">
        <f>IF(COUNTA(F274:F306)&gt;0,IF(F306="c","c",SUM(F306:F307)),"")</f>
        <v>659.32486997747174</v>
      </c>
      <c r="G308" s="62" t="str">
        <f t="shared" ref="G308:O308" si="31">IF(COUNTA(G274:G306)&gt;0,IF(G306="c","c",SUM(G306:G307)),"")</f>
        <v>c</v>
      </c>
      <c r="H308" s="62" t="str">
        <f t="shared" si="31"/>
        <v>c</v>
      </c>
      <c r="I308" s="62" t="str">
        <f t="shared" si="31"/>
        <v>c</v>
      </c>
      <c r="J308" s="62" t="str">
        <f t="shared" si="31"/>
        <v>c</v>
      </c>
      <c r="K308" s="62" t="str">
        <f t="shared" si="31"/>
        <v>c</v>
      </c>
      <c r="L308" s="62" t="str">
        <f t="shared" si="31"/>
        <v>c</v>
      </c>
      <c r="M308" s="62">
        <f t="shared" si="31"/>
        <v>0</v>
      </c>
      <c r="N308" s="62">
        <f t="shared" si="31"/>
        <v>0</v>
      </c>
      <c r="O308" s="62">
        <f t="shared" si="31"/>
        <v>0</v>
      </c>
    </row>
    <row r="309" spans="1:239" s="12" customFormat="1" ht="12" thickBot="1" x14ac:dyDescent="0.35">
      <c r="A309" s="15"/>
      <c r="B309" s="23"/>
      <c r="C309" s="15"/>
      <c r="D309" s="64"/>
      <c r="E309" s="65" t="s">
        <v>199</v>
      </c>
      <c r="F309" s="66" t="str">
        <f>IF(F306="c","",IF(AND(IF((COUNTIF(F274:F305,"c"))&gt;0,1,0)=1,F306=""),"Please provide Not Specified (Including Confidential)",""))</f>
        <v/>
      </c>
      <c r="G309" s="66" t="str">
        <f t="shared" ref="G309:O309" si="32">IF(G306="c","",IF(AND(IF((COUNTIF(G274:G305,"c"))&gt;0,1,0)=1,G306=""),"Please provide Not Specified (Including Confidential)",""))</f>
        <v/>
      </c>
      <c r="H309" s="66" t="str">
        <f t="shared" si="32"/>
        <v/>
      </c>
      <c r="I309" s="66" t="str">
        <f t="shared" si="32"/>
        <v/>
      </c>
      <c r="J309" s="66" t="str">
        <f t="shared" si="32"/>
        <v/>
      </c>
      <c r="K309" s="66" t="str">
        <f t="shared" si="32"/>
        <v/>
      </c>
      <c r="L309" s="66" t="str">
        <f t="shared" si="32"/>
        <v/>
      </c>
      <c r="M309" s="66" t="str">
        <f t="shared" si="32"/>
        <v/>
      </c>
      <c r="N309" s="66" t="str">
        <f t="shared" si="32"/>
        <v/>
      </c>
      <c r="O309" s="66" t="str">
        <f t="shared" si="32"/>
        <v/>
      </c>
    </row>
    <row r="310" spans="1:239" s="13" customFormat="1" ht="12" thickBot="1" x14ac:dyDescent="0.35">
      <c r="A310" s="9"/>
      <c r="B310" s="11"/>
      <c r="C310" s="15"/>
      <c r="D310" s="67"/>
      <c r="E310" s="68" t="s">
        <v>821</v>
      </c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2" customFormat="1" ht="22.8" thickBot="1" x14ac:dyDescent="0.35">
      <c r="A311" s="31"/>
      <c r="B311" s="25" t="s">
        <v>822</v>
      </c>
      <c r="C311" s="15" t="s">
        <v>823</v>
      </c>
      <c r="D311" s="57" t="s">
        <v>824</v>
      </c>
      <c r="E311" s="60" t="s">
        <v>825</v>
      </c>
      <c r="F311" s="16">
        <v>26334.652203475758</v>
      </c>
      <c r="G311" s="16">
        <v>37844.752419149656</v>
      </c>
      <c r="H311" s="16">
        <v>2667.2453094501916</v>
      </c>
      <c r="I311" s="16">
        <v>10.206698403476748</v>
      </c>
      <c r="J311" s="16">
        <v>2657.0386110467098</v>
      </c>
      <c r="K311" s="16">
        <v>2676.2575014701301</v>
      </c>
      <c r="L311" s="16">
        <v>9.0121920200521295</v>
      </c>
      <c r="M311" s="16">
        <v>21.675336718989712</v>
      </c>
      <c r="N311" s="16">
        <v>21.687521728986468</v>
      </c>
      <c r="O311" s="16">
        <v>1.2185010000166585E-2</v>
      </c>
    </row>
    <row r="312" spans="1:239" s="22" customFormat="1" ht="12" thickBot="1" x14ac:dyDescent="0.35">
      <c r="A312" s="33"/>
      <c r="B312" s="34"/>
      <c r="C312" s="35"/>
      <c r="D312" s="70"/>
      <c r="E312" s="65" t="s">
        <v>199</v>
      </c>
      <c r="F312" s="71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71" t="str">
        <f t="shared" si="33"/>
        <v/>
      </c>
      <c r="H312" s="71" t="str">
        <f t="shared" si="33"/>
        <v/>
      </c>
      <c r="I312" s="71" t="str">
        <f t="shared" si="33"/>
        <v/>
      </c>
      <c r="J312" s="71" t="str">
        <f t="shared" si="33"/>
        <v/>
      </c>
      <c r="K312" s="71" t="str">
        <f t="shared" si="33"/>
        <v/>
      </c>
      <c r="L312" s="71" t="str">
        <f t="shared" si="33"/>
        <v/>
      </c>
      <c r="M312" s="71" t="str">
        <f t="shared" si="33"/>
        <v/>
      </c>
      <c r="N312" s="71" t="str">
        <f t="shared" si="33"/>
        <v/>
      </c>
      <c r="O312" s="71" t="str">
        <f t="shared" si="33"/>
        <v/>
      </c>
    </row>
    <row r="313" spans="1:239" s="39" customFormat="1" ht="18" thickBot="1" x14ac:dyDescent="0.35">
      <c r="A313" s="36"/>
      <c r="B313" s="37"/>
      <c r="C313" s="35"/>
      <c r="D313" s="72"/>
      <c r="E313" s="68" t="s">
        <v>826</v>
      </c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  <c r="HE313" s="38"/>
      <c r="HF313" s="38"/>
      <c r="HG313" s="38"/>
      <c r="HH313" s="38"/>
      <c r="HI313" s="38"/>
      <c r="HJ313" s="38"/>
      <c r="HK313" s="38"/>
      <c r="HL313" s="38"/>
      <c r="HM313" s="38"/>
      <c r="HN313" s="38"/>
      <c r="HO313" s="38"/>
      <c r="HP313" s="38"/>
      <c r="HQ313" s="38"/>
      <c r="HR313" s="38"/>
      <c r="HS313" s="38"/>
      <c r="HT313" s="38"/>
      <c r="HU313" s="38"/>
      <c r="HV313" s="38"/>
      <c r="HW313" s="38"/>
      <c r="HX313" s="38"/>
      <c r="HY313" s="38"/>
      <c r="HZ313" s="38"/>
      <c r="IA313" s="38"/>
      <c r="IB313" s="38"/>
      <c r="IC313" s="38"/>
      <c r="ID313" s="38"/>
      <c r="IE313" s="38"/>
    </row>
    <row r="314" spans="1:239" s="39" customFormat="1" ht="21" customHeight="1" x14ac:dyDescent="0.3">
      <c r="A314" s="36"/>
      <c r="B314" s="109" t="s">
        <v>195</v>
      </c>
      <c r="C314" s="112"/>
      <c r="D314" s="92" t="s">
        <v>196</v>
      </c>
      <c r="E314" s="74" t="s">
        <v>821</v>
      </c>
      <c r="F314" s="62">
        <f>F311</f>
        <v>26334.652203475758</v>
      </c>
      <c r="G314" s="62">
        <f t="shared" ref="G314:O314" si="34">G311</f>
        <v>37844.752419149656</v>
      </c>
      <c r="H314" s="62">
        <f t="shared" si="34"/>
        <v>2667.2453094501916</v>
      </c>
      <c r="I314" s="62">
        <f t="shared" si="34"/>
        <v>10.206698403476748</v>
      </c>
      <c r="J314" s="62">
        <f t="shared" si="34"/>
        <v>2657.0386110467098</v>
      </c>
      <c r="K314" s="62">
        <f t="shared" si="34"/>
        <v>2676.2575014701301</v>
      </c>
      <c r="L314" s="62">
        <f t="shared" si="34"/>
        <v>9.0121920200521295</v>
      </c>
      <c r="M314" s="62">
        <f t="shared" si="34"/>
        <v>21.675336718989712</v>
      </c>
      <c r="N314" s="62">
        <f t="shared" si="34"/>
        <v>21.687521728986468</v>
      </c>
      <c r="O314" s="62">
        <f t="shared" si="34"/>
        <v>1.2185010000166585E-2</v>
      </c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  <c r="HE314" s="38"/>
      <c r="HF314" s="38"/>
      <c r="HG314" s="38"/>
      <c r="HH314" s="38"/>
      <c r="HI314" s="38"/>
      <c r="HJ314" s="38"/>
      <c r="HK314" s="38"/>
      <c r="HL314" s="38"/>
      <c r="HM314" s="38"/>
      <c r="HN314" s="38"/>
      <c r="HO314" s="38"/>
      <c r="HP314" s="38"/>
      <c r="HQ314" s="38"/>
      <c r="HR314" s="38"/>
      <c r="HS314" s="38"/>
      <c r="HT314" s="38"/>
      <c r="HU314" s="38"/>
      <c r="HV314" s="38"/>
      <c r="HW314" s="38"/>
      <c r="HX314" s="38"/>
      <c r="HY314" s="38"/>
      <c r="HZ314" s="38"/>
      <c r="IA314" s="38"/>
      <c r="IB314" s="38"/>
      <c r="IC314" s="38"/>
      <c r="ID314" s="38"/>
      <c r="IE314" s="38"/>
    </row>
    <row r="315" spans="1:239" s="22" customFormat="1" ht="30.6" x14ac:dyDescent="0.3">
      <c r="A315" s="20"/>
      <c r="B315" s="110"/>
      <c r="C315" s="112"/>
      <c r="D315" s="92"/>
      <c r="E315" s="61" t="s">
        <v>827</v>
      </c>
      <c r="F315" s="62">
        <f t="shared" ref="F315:O315" si="35">SUM(F10:F37,F38:F62,F68:F72,F78:F131,F137:F146,F152:F180,F186:F199,F205:F212,F218:F226,F232:F255,F261:F268,F274:F305)</f>
        <v>354806.10082257917</v>
      </c>
      <c r="G315" s="62">
        <f t="shared" si="35"/>
        <v>331480.33155994333</v>
      </c>
      <c r="H315" s="62">
        <f t="shared" si="35"/>
        <v>9148.423737512705</v>
      </c>
      <c r="I315" s="62">
        <f t="shared" si="35"/>
        <v>16469.056522829225</v>
      </c>
      <c r="J315" s="62">
        <f t="shared" si="35"/>
        <v>-7320.6327853165158</v>
      </c>
      <c r="K315" s="62">
        <f t="shared" si="35"/>
        <v>83652.358148353931</v>
      </c>
      <c r="L315" s="62">
        <f t="shared" si="35"/>
        <v>74503.934410841161</v>
      </c>
      <c r="M315" s="62">
        <f t="shared" si="35"/>
        <v>24822.798372364447</v>
      </c>
      <c r="N315" s="62">
        <f t="shared" si="35"/>
        <v>25614.229273368644</v>
      </c>
      <c r="O315" s="62">
        <f t="shared" si="35"/>
        <v>791.43090100419886</v>
      </c>
    </row>
    <row r="316" spans="1:239" s="22" customFormat="1" ht="31.2" thickBot="1" x14ac:dyDescent="0.35">
      <c r="A316" s="20"/>
      <c r="B316" s="111"/>
      <c r="C316" s="112"/>
      <c r="D316" s="92"/>
      <c r="E316" s="63" t="s">
        <v>828</v>
      </c>
      <c r="F316" s="62">
        <f t="shared" ref="F316:O316" si="36">IF(COUNTA(F10:F37,F38:F63,F68:F73,F78:F132,F137:F147,F152:F181,F186:F200,F205:F213,F218:F227,F232:F256,F261:F269,F274:F306,F311)&gt;0,SUM(F314:F315),"")</f>
        <v>381140.75302605494</v>
      </c>
      <c r="G316" s="62">
        <f t="shared" si="36"/>
        <v>369325.083979093</v>
      </c>
      <c r="H316" s="62">
        <f t="shared" si="36"/>
        <v>11815.669046962896</v>
      </c>
      <c r="I316" s="62">
        <f t="shared" si="36"/>
        <v>16479.263221232701</v>
      </c>
      <c r="J316" s="62">
        <f t="shared" si="36"/>
        <v>-4663.594174269806</v>
      </c>
      <c r="K316" s="62">
        <f t="shared" si="36"/>
        <v>86328.61564982406</v>
      </c>
      <c r="L316" s="62">
        <f t="shared" si="36"/>
        <v>74512.946602861208</v>
      </c>
      <c r="M316" s="62">
        <f t="shared" si="36"/>
        <v>24844.473709083435</v>
      </c>
      <c r="N316" s="62">
        <f t="shared" si="36"/>
        <v>25635.91679509763</v>
      </c>
      <c r="O316" s="62">
        <f t="shared" si="36"/>
        <v>791.44308601419903</v>
      </c>
    </row>
    <row r="317" spans="1:239" x14ac:dyDescent="0.2">
      <c r="A317" s="1"/>
      <c r="B317" s="40"/>
      <c r="C317" s="41"/>
      <c r="D317" s="40"/>
      <c r="E317" s="42"/>
      <c r="F317" s="43"/>
      <c r="G317" s="43"/>
      <c r="H317" s="43"/>
      <c r="I317" s="43"/>
      <c r="J317" s="43"/>
      <c r="K317" s="43"/>
      <c r="L317" s="43"/>
      <c r="M317" s="43"/>
      <c r="N317" s="43"/>
      <c r="O317" s="43"/>
    </row>
    <row r="318" spans="1:239" s="12" customFormat="1" x14ac:dyDescent="0.3">
      <c r="A318" s="44"/>
      <c r="B318" s="45"/>
      <c r="D318" s="45" t="s">
        <v>829</v>
      </c>
      <c r="E318" s="45"/>
      <c r="F318" s="42"/>
      <c r="G318" s="43"/>
      <c r="H318" s="43"/>
      <c r="I318" s="46"/>
      <c r="J318" s="43"/>
      <c r="K318" s="43"/>
      <c r="L318" s="43"/>
      <c r="M318" s="43"/>
      <c r="N318" s="43"/>
      <c r="O318" s="43"/>
    </row>
    <row r="319" spans="1:239" s="12" customFormat="1" ht="14.4" x14ac:dyDescent="0.3">
      <c r="A319" s="27"/>
      <c r="B319" s="47"/>
      <c r="D319" s="48" t="s">
        <v>830</v>
      </c>
      <c r="E319" s="5"/>
      <c r="F319" s="46"/>
      <c r="G319" s="46"/>
      <c r="H319" s="46"/>
      <c r="I319" s="46"/>
      <c r="J319" s="46"/>
      <c r="K319" s="46"/>
      <c r="L319" s="46"/>
      <c r="M319" s="46"/>
      <c r="N319" s="46"/>
      <c r="O319" s="46"/>
    </row>
    <row r="320" spans="1:239" s="12" customFormat="1" ht="14.4" x14ac:dyDescent="0.3">
      <c r="A320" s="27"/>
      <c r="B320" s="47"/>
      <c r="D320" s="48" t="s">
        <v>831</v>
      </c>
      <c r="E320" s="5"/>
      <c r="F320" s="46"/>
      <c r="G320" s="46"/>
      <c r="H320" s="46"/>
      <c r="I320" s="46"/>
      <c r="J320" s="46"/>
      <c r="K320" s="46"/>
      <c r="L320" s="46"/>
      <c r="M320" s="46"/>
      <c r="N320" s="46"/>
      <c r="O320" s="46"/>
    </row>
    <row r="321" spans="1:15" s="12" customFormat="1" x14ac:dyDescent="0.3">
      <c r="A321" s="27"/>
      <c r="B321" s="49"/>
      <c r="D321" s="49" t="s">
        <v>832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12" customFormat="1" x14ac:dyDescent="0.3">
      <c r="A322" s="27"/>
      <c r="B322" s="52"/>
      <c r="D322" s="52" t="s">
        <v>836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12" customFormat="1" x14ac:dyDescent="0.3">
      <c r="A323" s="27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x14ac:dyDescent="0.2">
      <c r="A324" s="27"/>
      <c r="B324" s="40"/>
      <c r="C324" s="53"/>
      <c r="D324" s="40"/>
      <c r="E324" s="50"/>
    </row>
  </sheetData>
  <mergeCells count="50"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201:D202"/>
    <mergeCell ref="B133:B134"/>
    <mergeCell ref="C133:C134"/>
    <mergeCell ref="D133:D134"/>
    <mergeCell ref="B148:B149"/>
    <mergeCell ref="C148:C149"/>
    <mergeCell ref="D148:D149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B74:B75"/>
    <mergeCell ref="C74:C75"/>
    <mergeCell ref="D74:D75"/>
    <mergeCell ref="B4:B7"/>
    <mergeCell ref="C4:C7"/>
    <mergeCell ref="D4:D7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2021-09-23T08:20:49Z</dcterms:created>
  <dcterms:modified xsi:type="dcterms:W3CDTF">2021-09-28T07:20:08Z</dcterms:modified>
</cp:coreProperties>
</file>