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6" i="44"/>
  <c r="D17" i="44"/>
  <c r="E9" i="27"/>
  <c r="AS15" i="2"/>
  <c r="AS16" i="2"/>
  <c r="AS17" i="2"/>
  <c r="D18" i="2"/>
  <c r="E18" i="2"/>
  <c r="AS19" i="2" s="1"/>
  <c r="AS20" i="19" s="1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S22" i="2"/>
  <c r="AS23" i="2"/>
  <c r="AS24" i="2"/>
  <c r="D25" i="2"/>
  <c r="AS25" i="2" s="1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AS33" i="2" s="1"/>
  <c r="AS34" i="19" s="1"/>
  <c r="F32" i="2"/>
  <c r="G32" i="2"/>
  <c r="H32" i="2"/>
  <c r="I32" i="2"/>
  <c r="J32" i="2"/>
  <c r="J42" i="2" s="1"/>
  <c r="K32" i="2"/>
  <c r="L32" i="2"/>
  <c r="M32" i="2"/>
  <c r="M42" i="2" s="1"/>
  <c r="N32" i="2"/>
  <c r="O32" i="2"/>
  <c r="P32" i="2"/>
  <c r="Q32" i="2"/>
  <c r="R32" i="2"/>
  <c r="R42" i="2" s="1"/>
  <c r="S32" i="2"/>
  <c r="T32" i="2"/>
  <c r="U32" i="2"/>
  <c r="U42" i="2" s="1"/>
  <c r="V32" i="2"/>
  <c r="W32" i="2"/>
  <c r="X32" i="2"/>
  <c r="Y32" i="2"/>
  <c r="Z32" i="2"/>
  <c r="Z42" i="2" s="1"/>
  <c r="AA32" i="2"/>
  <c r="AB32" i="2"/>
  <c r="AC32" i="2"/>
  <c r="AC42" i="2" s="1"/>
  <c r="AD32" i="2"/>
  <c r="AE32" i="2"/>
  <c r="AF32" i="2"/>
  <c r="AG32" i="2"/>
  <c r="AH32" i="2"/>
  <c r="AH42" i="2" s="1"/>
  <c r="AI32" i="2"/>
  <c r="AJ32" i="2"/>
  <c r="AK32" i="2"/>
  <c r="AK42" i="2" s="1"/>
  <c r="AL32" i="2"/>
  <c r="AM32" i="2"/>
  <c r="AN32" i="2"/>
  <c r="AO32" i="2"/>
  <c r="AP32" i="2"/>
  <c r="AP42" i="2" s="1"/>
  <c r="AQ32" i="2"/>
  <c r="AR32" i="2"/>
  <c r="AS32" i="2"/>
  <c r="AS36" i="2"/>
  <c r="AS37" i="2"/>
  <c r="AS38" i="2"/>
  <c r="D39" i="2"/>
  <c r="AS39" i="2" s="1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F42" i="2"/>
  <c r="H42" i="2"/>
  <c r="I42" i="2"/>
  <c r="I46" i="2" s="1"/>
  <c r="I47" i="19" s="1"/>
  <c r="K42" i="2"/>
  <c r="L42" i="2"/>
  <c r="L46" i="2" s="1"/>
  <c r="L47" i="19" s="1"/>
  <c r="N42" i="2"/>
  <c r="P42" i="2"/>
  <c r="Q42" i="2"/>
  <c r="Q46" i="2" s="1"/>
  <c r="Q47" i="19" s="1"/>
  <c r="S42" i="2"/>
  <c r="T42" i="2"/>
  <c r="T46" i="2" s="1"/>
  <c r="T47" i="19" s="1"/>
  <c r="V42" i="2"/>
  <c r="X42" i="2"/>
  <c r="Y42" i="2"/>
  <c r="Y46" i="2" s="1"/>
  <c r="Y47" i="19" s="1"/>
  <c r="AA42" i="2"/>
  <c r="AB42" i="2"/>
  <c r="AB46" i="2" s="1"/>
  <c r="AB47" i="19" s="1"/>
  <c r="AD42" i="2"/>
  <c r="AF42" i="2"/>
  <c r="AG42" i="2"/>
  <c r="AG46" i="2" s="1"/>
  <c r="AG47" i="19" s="1"/>
  <c r="AI42" i="2"/>
  <c r="AJ42" i="2"/>
  <c r="AJ46" i="2" s="1"/>
  <c r="AJ47" i="19" s="1"/>
  <c r="AL42" i="2"/>
  <c r="AN42" i="2"/>
  <c r="AO42" i="2"/>
  <c r="AO46" i="2" s="1"/>
  <c r="AO47" i="19" s="1"/>
  <c r="AQ42" i="2"/>
  <c r="AR42" i="2"/>
  <c r="AR46" i="2" s="1"/>
  <c r="AR47" i="19" s="1"/>
  <c r="F46" i="2"/>
  <c r="H46" i="2"/>
  <c r="K46" i="2"/>
  <c r="N46" i="2"/>
  <c r="P46" i="2"/>
  <c r="S46" i="2"/>
  <c r="V46" i="2"/>
  <c r="X46" i="2"/>
  <c r="AA46" i="2"/>
  <c r="AD46" i="2"/>
  <c r="AF46" i="2"/>
  <c r="AI46" i="2"/>
  <c r="AL46" i="2"/>
  <c r="AN46" i="2"/>
  <c r="AQ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F43" i="19"/>
  <c r="H43" i="19"/>
  <c r="I43" i="19"/>
  <c r="K43" i="19"/>
  <c r="L43" i="19"/>
  <c r="N43" i="19"/>
  <c r="P43" i="19"/>
  <c r="Q43" i="19"/>
  <c r="S43" i="19"/>
  <c r="T43" i="19"/>
  <c r="V43" i="19"/>
  <c r="X43" i="19"/>
  <c r="Y43" i="19"/>
  <c r="AA43" i="19"/>
  <c r="AB43" i="19"/>
  <c r="AD43" i="19"/>
  <c r="AF43" i="19"/>
  <c r="AG43" i="19"/>
  <c r="AI43" i="19"/>
  <c r="AJ43" i="19"/>
  <c r="AL43" i="19"/>
  <c r="AN43" i="19"/>
  <c r="AO43" i="19"/>
  <c r="AQ43" i="19"/>
  <c r="AR43" i="19"/>
  <c r="F47" i="19"/>
  <c r="H47" i="19"/>
  <c r="K47" i="19"/>
  <c r="N47" i="19"/>
  <c r="P47" i="19"/>
  <c r="S47" i="19"/>
  <c r="V47" i="19"/>
  <c r="X47" i="19"/>
  <c r="AA47" i="19"/>
  <c r="AD47" i="19"/>
  <c r="AF47" i="19"/>
  <c r="AI47" i="19"/>
  <c r="AL47" i="19"/>
  <c r="AN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G18" i="42"/>
  <c r="H18" i="42"/>
  <c r="H19" i="42" s="1"/>
  <c r="I18" i="42"/>
  <c r="J18" i="42"/>
  <c r="J19" i="42" s="1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AS18" i="42"/>
  <c r="D19" i="42"/>
  <c r="F19" i="42"/>
  <c r="G19" i="42"/>
  <c r="I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F32" i="42"/>
  <c r="G32" i="42"/>
  <c r="G42" i="42" s="1"/>
  <c r="G47" i="42" s="1"/>
  <c r="G48" i="42" s="1"/>
  <c r="H32" i="42"/>
  <c r="I32" i="42"/>
  <c r="I33" i="42" s="1"/>
  <c r="J32" i="42"/>
  <c r="J42" i="42" s="1"/>
  <c r="J47" i="42" s="1"/>
  <c r="J48" i="42" s="1"/>
  <c r="K32" i="42"/>
  <c r="L32" i="42"/>
  <c r="L33" i="42" s="1"/>
  <c r="M32" i="42"/>
  <c r="N32" i="42"/>
  <c r="O32" i="42"/>
  <c r="O42" i="42" s="1"/>
  <c r="O47" i="42" s="1"/>
  <c r="P32" i="42"/>
  <c r="Q32" i="42"/>
  <c r="R32" i="42"/>
  <c r="R42" i="42" s="1"/>
  <c r="R47" i="42" s="1"/>
  <c r="S32" i="42"/>
  <c r="T32" i="42"/>
  <c r="T42" i="42" s="1"/>
  <c r="T47" i="42" s="1"/>
  <c r="U32" i="42"/>
  <c r="V32" i="42"/>
  <c r="W32" i="42"/>
  <c r="W42" i="42" s="1"/>
  <c r="W47" i="42" s="1"/>
  <c r="X32" i="42"/>
  <c r="Y32" i="42"/>
  <c r="Z32" i="42"/>
  <c r="Z42" i="42" s="1"/>
  <c r="Z47" i="42" s="1"/>
  <c r="AA32" i="42"/>
  <c r="AB32" i="42"/>
  <c r="AB42" i="42" s="1"/>
  <c r="AB47" i="42" s="1"/>
  <c r="AC32" i="42"/>
  <c r="AD32" i="42"/>
  <c r="AE32" i="42"/>
  <c r="AE42" i="42" s="1"/>
  <c r="AE47" i="42" s="1"/>
  <c r="AF32" i="42"/>
  <c r="AG32" i="42"/>
  <c r="AH32" i="42"/>
  <c r="AH42" i="42" s="1"/>
  <c r="AH47" i="42" s="1"/>
  <c r="AI32" i="42"/>
  <c r="AJ32" i="42"/>
  <c r="AJ42" i="42" s="1"/>
  <c r="AJ47" i="42" s="1"/>
  <c r="AK32" i="42"/>
  <c r="AL32" i="42"/>
  <c r="AM32" i="42"/>
  <c r="AM42" i="42" s="1"/>
  <c r="AM47" i="42" s="1"/>
  <c r="AN32" i="42"/>
  <c r="AO32" i="42"/>
  <c r="AP32" i="42"/>
  <c r="AP42" i="42" s="1"/>
  <c r="AP47" i="42" s="1"/>
  <c r="AQ32" i="42"/>
  <c r="AR32" i="42"/>
  <c r="AR42" i="42" s="1"/>
  <c r="AR47" i="42" s="1"/>
  <c r="AS32" i="42"/>
  <c r="E33" i="42"/>
  <c r="F33" i="42"/>
  <c r="H33" i="42"/>
  <c r="J33" i="42"/>
  <c r="K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2" i="42" s="1"/>
  <c r="F47" i="42" s="1"/>
  <c r="F48" i="42" s="1"/>
  <c r="G39" i="42"/>
  <c r="H39" i="42"/>
  <c r="H40" i="42" s="1"/>
  <c r="I39" i="42"/>
  <c r="I42" i="42" s="1"/>
  <c r="I47" i="42" s="1"/>
  <c r="I48" i="42" s="1"/>
  <c r="J39" i="42"/>
  <c r="K39" i="42"/>
  <c r="K40" i="42" s="1"/>
  <c r="L39" i="42"/>
  <c r="M39" i="42"/>
  <c r="N39" i="42"/>
  <c r="N42" i="42" s="1"/>
  <c r="N47" i="42" s="1"/>
  <c r="O39" i="42"/>
  <c r="P39" i="42"/>
  <c r="Q39" i="42"/>
  <c r="Q42" i="42" s="1"/>
  <c r="Q47" i="42" s="1"/>
  <c r="R39" i="42"/>
  <c r="S39" i="42"/>
  <c r="T39" i="42"/>
  <c r="U39" i="42"/>
  <c r="V39" i="42"/>
  <c r="V42" i="42" s="1"/>
  <c r="V47" i="42" s="1"/>
  <c r="W39" i="42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E39" i="42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M39" i="42"/>
  <c r="AN39" i="42"/>
  <c r="AO39" i="42"/>
  <c r="AO42" i="42" s="1"/>
  <c r="AO47" i="42" s="1"/>
  <c r="AP39" i="42"/>
  <c r="AQ39" i="42"/>
  <c r="AR39" i="42"/>
  <c r="D40" i="42"/>
  <c r="E40" i="42"/>
  <c r="G40" i="42"/>
  <c r="I40" i="42"/>
  <c r="J40" i="42"/>
  <c r="L40" i="42"/>
  <c r="E42" i="42"/>
  <c r="E47" i="42" s="1"/>
  <c r="E48" i="42" s="1"/>
  <c r="H42" i="42"/>
  <c r="H47" i="42" s="1"/>
  <c r="H48" i="42" s="1"/>
  <c r="K42" i="42"/>
  <c r="K47" i="42" s="1"/>
  <c r="K48" i="42" s="1"/>
  <c r="M42" i="42"/>
  <c r="M47" i="42" s="1"/>
  <c r="P42" i="42"/>
  <c r="P47" i="42" s="1"/>
  <c r="S42" i="42"/>
  <c r="S47" i="42" s="1"/>
  <c r="U42" i="42"/>
  <c r="U47" i="42" s="1"/>
  <c r="X42" i="42"/>
  <c r="X47" i="42" s="1"/>
  <c r="AA42" i="42"/>
  <c r="AA47" i="42" s="1"/>
  <c r="AC42" i="42"/>
  <c r="AC47" i="42" s="1"/>
  <c r="AF42" i="42"/>
  <c r="AF47" i="42" s="1"/>
  <c r="AI42" i="42"/>
  <c r="AI47" i="42" s="1"/>
  <c r="AK42" i="42"/>
  <c r="AK47" i="42" s="1"/>
  <c r="AN42" i="42"/>
  <c r="AN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O21" i="14" s="1"/>
  <c r="M19" i="14"/>
  <c r="N19" i="14"/>
  <c r="O19" i="14"/>
  <c r="M20" i="14"/>
  <c r="N20" i="14"/>
  <c r="N21" i="14" s="1"/>
  <c r="O20" i="14"/>
  <c r="D21" i="14"/>
  <c r="E21" i="14"/>
  <c r="F21" i="14"/>
  <c r="G21" i="14"/>
  <c r="H21" i="14"/>
  <c r="H23" i="28" s="1"/>
  <c r="I21" i="14"/>
  <c r="J21" i="14"/>
  <c r="K21" i="14"/>
  <c r="L21" i="14"/>
  <c r="M21" i="14"/>
  <c r="P23" i="28" s="1"/>
  <c r="M25" i="14"/>
  <c r="N25" i="14"/>
  <c r="O25" i="14"/>
  <c r="M26" i="14"/>
  <c r="N26" i="14"/>
  <c r="O26" i="14"/>
  <c r="M27" i="14"/>
  <c r="N27" i="14"/>
  <c r="O27" i="14"/>
  <c r="D28" i="14"/>
  <c r="M28" i="14" s="1"/>
  <c r="E28" i="14"/>
  <c r="F28" i="14"/>
  <c r="O28" i="14" s="1"/>
  <c r="R30" i="28" s="1"/>
  <c r="G28" i="14"/>
  <c r="H28" i="14"/>
  <c r="N28" i="14" s="1"/>
  <c r="Q30" i="28" s="1"/>
  <c r="I28" i="14"/>
  <c r="J28" i="14"/>
  <c r="K28" i="14"/>
  <c r="L28" i="14"/>
  <c r="M32" i="14"/>
  <c r="N32" i="14"/>
  <c r="O32" i="14"/>
  <c r="M33" i="14"/>
  <c r="N33" i="14"/>
  <c r="O33" i="14"/>
  <c r="M34" i="14"/>
  <c r="N34" i="14"/>
  <c r="O34" i="14"/>
  <c r="D35" i="14"/>
  <c r="E35" i="14"/>
  <c r="F35" i="14"/>
  <c r="O35" i="14" s="1"/>
  <c r="G35" i="14"/>
  <c r="M35" i="14" s="1"/>
  <c r="H35" i="14"/>
  <c r="I35" i="14"/>
  <c r="J35" i="14"/>
  <c r="K35" i="14"/>
  <c r="L35" i="14"/>
  <c r="N35" i="14"/>
  <c r="P16" i="28"/>
  <c r="Q16" i="28"/>
  <c r="A5" i="14" s="1"/>
  <c r="R16" i="28"/>
  <c r="G20" i="28"/>
  <c r="K20" i="28"/>
  <c r="O20" i="28"/>
  <c r="P20" i="28"/>
  <c r="Q20" i="28"/>
  <c r="R20" i="28"/>
  <c r="G21" i="28"/>
  <c r="K21" i="28"/>
  <c r="O21" i="28"/>
  <c r="P21" i="28"/>
  <c r="Q21" i="28"/>
  <c r="R21" i="28"/>
  <c r="G22" i="28"/>
  <c r="K22" i="28"/>
  <c r="O22" i="28"/>
  <c r="P22" i="28"/>
  <c r="Q22" i="28"/>
  <c r="R22" i="28"/>
  <c r="D23" i="28"/>
  <c r="E23" i="28"/>
  <c r="F23" i="28"/>
  <c r="I23" i="28"/>
  <c r="J23" i="28"/>
  <c r="K23" i="28"/>
  <c r="L23" i="28"/>
  <c r="M23" i="28"/>
  <c r="N23" i="28"/>
  <c r="G27" i="28"/>
  <c r="K27" i="28"/>
  <c r="O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G34" i="28"/>
  <c r="K34" i="28"/>
  <c r="O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Q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Q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M21" i="43"/>
  <c r="R43" i="19" l="1"/>
  <c r="R46" i="2"/>
  <c r="R47" i="19" s="1"/>
  <c r="O23" i="28"/>
  <c r="AS40" i="19"/>
  <c r="AS39" i="42"/>
  <c r="AS42" i="42" s="1"/>
  <c r="AS47" i="42" s="1"/>
  <c r="AP43" i="19"/>
  <c r="AP46" i="2"/>
  <c r="AP47" i="19" s="1"/>
  <c r="G23" i="28"/>
  <c r="AS26" i="19"/>
  <c r="P30" i="28"/>
  <c r="P27" i="28"/>
  <c r="A3" i="14" s="1"/>
  <c r="AH43" i="19"/>
  <c r="AH46" i="2"/>
  <c r="AH47" i="19" s="1"/>
  <c r="A6" i="14"/>
  <c r="Q23" i="28"/>
  <c r="A4" i="14" s="1"/>
  <c r="N21" i="43"/>
  <c r="J43" i="19"/>
  <c r="J46" i="2"/>
  <c r="J47" i="19" s="1"/>
  <c r="R23" i="28"/>
  <c r="O21" i="43"/>
  <c r="AK46" i="2"/>
  <c r="AK47" i="19" s="1"/>
  <c r="AK43" i="19"/>
  <c r="AC46" i="2"/>
  <c r="AC47" i="19" s="1"/>
  <c r="AC43" i="19"/>
  <c r="U46" i="2"/>
  <c r="U47" i="19" s="1"/>
  <c r="U43" i="19"/>
  <c r="M46" i="2"/>
  <c r="M47" i="19" s="1"/>
  <c r="M43" i="19"/>
  <c r="P34" i="28"/>
  <c r="P37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Z43" i="19"/>
  <c r="Z46" i="2"/>
  <c r="Z47" i="19" s="1"/>
  <c r="E8" i="27"/>
  <c r="R37" i="28"/>
  <c r="R36" i="28"/>
  <c r="F40" i="42"/>
  <c r="G33" i="42"/>
  <c r="D46" i="2"/>
  <c r="D47" i="19" s="1"/>
  <c r="L42" i="42"/>
  <c r="L47" i="42" s="1"/>
  <c r="L48" i="42" s="1"/>
  <c r="D42" i="42"/>
  <c r="D47" i="42" s="1"/>
  <c r="D48" i="42" s="1"/>
  <c r="E42" i="2"/>
  <c r="AS40" i="2"/>
  <c r="AS47" i="2" l="1"/>
  <c r="AS41" i="19"/>
  <c r="E46" i="2"/>
  <c r="E47" i="19" s="1"/>
  <c r="E43" i="19"/>
  <c r="A5" i="2" s="1"/>
  <c r="AS42" i="2"/>
  <c r="AS46" i="2" l="1"/>
  <c r="AS47" i="19" s="1"/>
  <c r="A7" i="2" s="1"/>
  <c r="AS43" i="19"/>
  <c r="A3" i="2" s="1"/>
  <c r="T16" i="28"/>
  <c r="AS48" i="19"/>
  <c r="A6" i="2" s="1"/>
  <c r="E6" i="27" l="1"/>
  <c r="E5" i="27"/>
</calcChain>
</file>

<file path=xl/sharedStrings.xml><?xml version="1.0" encoding="utf-8"?>
<sst xmlns="http://schemas.openxmlformats.org/spreadsheetml/2006/main" count="943" uniqueCount="386">
  <si>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</si>
  <si>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</si>
  <si>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</si>
  <si>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</si>
  <si>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</si>
  <si>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</si>
  <si>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</si>
  <si>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</si>
  <si>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</si>
  <si>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</si>
  <si>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</si>
  <si>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</si>
  <si>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</si>
  <si>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</si>
  <si>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</si>
  <si>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</si>
  <si>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</si>
  <si>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</si>
  <si>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</si>
  <si>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</si>
  <si>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</si>
  <si>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</si>
  <si>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</si>
  <si>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</si>
  <si>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</si>
  <si>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</si>
  <si>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</si>
  <si>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</si>
  <si>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</si>
  <si>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</si>
  <si>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</si>
  <si>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</si>
  <si>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</si>
  <si>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</si>
  <si>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</si>
  <si>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</si>
  <si>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</si>
  <si>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</si>
  <si>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</si>
  <si>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</si>
  <si>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</si>
  <si>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</si>
  <si>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</si>
  <si>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</si>
  <si>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</si>
  <si>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</si>
  <si>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</si>
  <si>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</si>
  <si>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</si>
  <si>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</si>
  <si>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</si>
  <si>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</si>
  <si>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</si>
  <si>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</si>
  <si>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</si>
  <si>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</si>
  <si>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</si>
  <si>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</si>
  <si>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</si>
  <si>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</si>
  <si>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</si>
  <si>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</si>
  <si>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</si>
  <si>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</si>
  <si>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</si>
  <si>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</si>
  <si>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</si>
  <si>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</si>
  <si>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</si>
  <si>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</si>
  <si>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</si>
  <si>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</si>
  <si>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</si>
  <si>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</si>
  <si>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</si>
  <si>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</si>
  <si>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</si>
  <si>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</si>
  <si>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</si>
  <si>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</si>
  <si>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</si>
  <si>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</si>
  <si>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</si>
  <si>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</si>
  <si>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</si>
  <si>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</si>
  <si>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</si>
  <si>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</si>
  <si>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</si>
  <si>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</si>
  <si>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</si>
  <si>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</si>
  <si>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</si>
  <si>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</si>
  <si>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</si>
  <si>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</si>
  <si>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</si>
  <si>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</si>
  <si>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</si>
  <si>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</si>
  <si>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</si>
  <si>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</si>
  <si>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</si>
  <si>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</si>
  <si>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</si>
  <si>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</si>
  <si>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</si>
  <si>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</si>
  <si>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</si>
  <si>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</si>
  <si>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</si>
  <si>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</si>
  <si>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</si>
  <si>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</si>
  <si>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</si>
  <si>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</si>
  <si>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</si>
  <si>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</si>
  <si>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</si>
  <si>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</si>
  <si>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</si>
  <si>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</si>
  <si>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</si>
  <si>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</si>
  <si>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</si>
  <si>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</si>
  <si>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</si>
  <si>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</si>
  <si>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</si>
  <si>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</si>
  <si>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</si>
  <si>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</si>
  <si>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</si>
  <si>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</si>
  <si>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</si>
  <si>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</si>
  <si>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</si>
  <si>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</si>
  <si>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</si>
  <si>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</si>
  <si>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</si>
  <si>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</si>
  <si>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</si>
  <si>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</si>
  <si>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</si>
  <si>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</si>
  <si>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</si>
  <si>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</si>
  <si>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</si>
  <si>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</si>
  <si>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</si>
  <si>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</si>
  <si>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</si>
  <si>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</si>
  <si>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</si>
  <si>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</si>
  <si>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</si>
  <si>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</si>
  <si>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</si>
  <si>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</si>
  <si>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</si>
  <si>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</si>
  <si>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</si>
  <si>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</si>
  <si>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</si>
  <si>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</si>
  <si>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</si>
  <si>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</si>
  <si>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</si>
  <si>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</si>
  <si>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</si>
  <si>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</si>
  <si>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</si>
  <si>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</si>
  <si>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</si>
  <si>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</si>
  <si>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</si>
  <si>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</si>
  <si>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</si>
  <si>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</si>
  <si>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</si>
  <si>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</si>
  <si>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</si>
  <si>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</si>
  <si>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</si>
  <si>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</si>
  <si>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</si>
  <si>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</si>
  <si>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</si>
  <si>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</si>
  <si>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</si>
  <si>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</si>
  <si>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</si>
  <si>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</si>
  <si>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</si>
  <si>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</si>
  <si>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</si>
  <si>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</si>
  <si>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</si>
  <si>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</si>
  <si>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</si>
  <si>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</si>
  <si>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</si>
  <si>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</si>
  <si>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</si>
  <si>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</si>
  <si>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</si>
  <si>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декабря  2008 года </t>
  </si>
  <si>
    <t>Nominal or notional principal amounts outstanding at end-December 2008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</si>
  <si>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</si>
  <si>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</si>
  <si>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</si>
  <si>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</si>
  <si>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</si>
  <si>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</si>
  <si>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</si>
  <si>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</si>
  <si>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</si>
  <si>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</si>
  <si>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</si>
  <si>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</si>
  <si>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</si>
  <si>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</si>
  <si>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</si>
  <si>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</si>
  <si>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</si>
  <si>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</si>
  <si>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</si>
  <si>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</si>
  <si>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</si>
  <si>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</si>
  <si>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</si>
  <si>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812</t>
  </si>
  <si>
    <t>ОАО "УРАЛТРАНСБАНК"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</si>
  <si>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</si>
  <si>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</si>
  <si>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</si>
  <si>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</si>
  <si>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</si>
  <si>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</si>
  <si>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</si>
  <si>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</si>
  <si>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</si>
  <si>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</si>
  <si>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</si>
  <si>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</si>
  <si>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</si>
  <si>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</si>
  <si>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</si>
  <si>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</si>
  <si>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</si>
  <si>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</si>
  <si>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</si>
  <si>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</si>
  <si>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</si>
  <si>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</si>
  <si>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</si>
  <si>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</si>
  <si>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</si>
  <si>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</si>
  <si>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</si>
  <si>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</si>
  <si>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</si>
  <si>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</si>
  <si>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</si>
  <si>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</si>
  <si>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</si>
  <si>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</si>
  <si>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</si>
  <si>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</si>
  <si>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</si>
  <si>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</si>
  <si>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</si>
  <si>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</si>
  <si>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</si>
  <si>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</si>
  <si>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</si>
  <si>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</si>
  <si>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</si>
  <si>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</si>
  <si>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</si>
  <si>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</si>
  <si>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</si>
  <si>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</si>
  <si>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</si>
  <si>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</si>
  <si>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</si>
  <si>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</si>
  <si>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</si>
  <si>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</si>
  <si>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</si>
  <si>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</si>
  <si>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САМАРСКАЯ ОБЛАСТЬ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</si>
  <si>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</si>
  <si>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</si>
  <si>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</si>
  <si>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</si>
  <si>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</si>
  <si>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</si>
  <si>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</si>
  <si>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</si>
  <si>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</si>
  <si>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</si>
  <si>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</si>
  <si>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</si>
  <si>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</si>
  <si>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</si>
  <si>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</si>
  <si>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</si>
  <si>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</si>
  <si>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</si>
  <si>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</si>
  <si>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</si>
  <si>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</si>
  <si>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</si>
  <si>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</si>
  <si>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</si>
  <si>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</si>
  <si>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</si>
  <si>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</si>
  <si>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</si>
  <si>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</si>
  <si>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</si>
  <si>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</si>
  <si>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</si>
  <si>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</si>
  <si>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</si>
  <si>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</si>
  <si>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</si>
  <si>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</si>
  <si>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</si>
  <si>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</si>
  <si>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</si>
  <si>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</si>
  <si>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</si>
  <si>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</si>
  <si>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2999</t>
  </si>
  <si>
    <t>СБ БАНК (ООО)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</si>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</sst>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220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220</v>
      </c>
    </row>
    <row r="14" spans="1:4">
      <c r="A14">
        <v>11</v>
      </c>
      <c r="B14" s="438" t="s">
        <v>232</v>
      </c>
      <c r="C14" s="439" t="s">
        <v>233</v>
      </c>
      <c r="D14" s="439" t="s">
        <v>234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220</v>
      </c>
    </row>
    <row r="24" spans="1:4">
      <c r="A24">
        <v>21</v>
      </c>
      <c r="B24" s="438" t="s">
        <v>253</v>
      </c>
      <c r="C24" s="439" t="s">
        <v>254</v>
      </c>
      <c r="D24" s="439" t="s">
        <v>211</v>
      </c>
    </row>
    <row r="25" spans="1:4">
      <c r="A25">
        <v>22</v>
      </c>
      <c r="B25" s="438" t="s">
        <v>255</v>
      </c>
      <c r="C25" s="439" t="s">
        <v>256</v>
      </c>
      <c r="D25" s="439" t="s">
        <v>220</v>
      </c>
    </row>
    <row r="26" spans="1:4">
      <c r="A26">
        <v>23</v>
      </c>
      <c r="B26" s="438" t="s">
        <v>257</v>
      </c>
      <c r="C26" s="439" t="s">
        <v>258</v>
      </c>
      <c r="D26" s="439" t="s">
        <v>211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211</v>
      </c>
    </row>
    <row r="29" spans="1:4">
      <c r="A29">
        <v>26</v>
      </c>
      <c r="B29" s="438" t="s">
        <v>263</v>
      </c>
      <c r="C29" s="439" t="s">
        <v>264</v>
      </c>
      <c r="D29" s="439" t="s">
        <v>211</v>
      </c>
    </row>
    <row r="30" spans="1:4">
      <c r="A30">
        <v>27</v>
      </c>
      <c r="B30" s="438" t="s">
        <v>265</v>
      </c>
      <c r="C30" s="439" t="s">
        <v>266</v>
      </c>
      <c r="D30" s="439" t="s">
        <v>234</v>
      </c>
    </row>
    <row r="31" spans="1:4">
      <c r="A31">
        <v>28</v>
      </c>
      <c r="B31" s="438" t="s">
        <v>267</v>
      </c>
      <c r="C31" s="439" t="s">
        <v>268</v>
      </c>
      <c r="D31" s="439" t="s">
        <v>211</v>
      </c>
    </row>
    <row r="32" spans="1:4">
      <c r="A32">
        <v>29</v>
      </c>
      <c r="B32" s="438" t="s">
        <v>269</v>
      </c>
      <c r="C32" s="439" t="s">
        <v>270</v>
      </c>
      <c r="D32" s="439" t="s">
        <v>211</v>
      </c>
    </row>
    <row r="33" spans="1:4">
      <c r="A33">
        <v>30</v>
      </c>
      <c r="B33" s="438" t="s">
        <v>271</v>
      </c>
      <c r="C33" s="439" t="s">
        <v>272</v>
      </c>
      <c r="D33" s="439" t="s">
        <v>211</v>
      </c>
    </row>
    <row r="34" spans="1:4">
      <c r="A34">
        <v>31</v>
      </c>
      <c r="B34" s="438" t="s">
        <v>273</v>
      </c>
      <c r="C34" s="439" t="s">
        <v>274</v>
      </c>
      <c r="D34" s="439" t="s">
        <v>211</v>
      </c>
    </row>
    <row r="35" spans="1:4">
      <c r="A35">
        <v>32</v>
      </c>
      <c r="B35" s="438" t="s">
        <v>275</v>
      </c>
      <c r="C35" s="439" t="s">
        <v>276</v>
      </c>
      <c r="D35" s="439" t="s">
        <v>277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292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220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220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323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234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292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220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220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323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16245.579455565026</v>
      </c>
      <c r="E18" s="315">
        <v>13034.471251430003</v>
      </c>
      <c r="F18" s="315">
        <v>127.82970115000002</v>
      </c>
      <c r="G18" s="315">
        <v>1208.1258870500001</v>
      </c>
      <c r="H18" s="315">
        <v>8344.1309002499984</v>
      </c>
      <c r="I18" s="315">
        <v>0</v>
      </c>
      <c r="J18" s="315">
        <v>1081.2340230399998</v>
      </c>
      <c r="K18" s="315">
        <v>564.85003052000002</v>
      </c>
      <c r="L18" s="316">
        <v>0</v>
      </c>
      <c r="M18" s="297">
        <f t="shared" ref="M18:O20" si="0">+SUM(D18,G18,J18)</f>
        <v>18534.939365655027</v>
      </c>
      <c r="N18" s="297">
        <f>+SUM(E18,H18,K18)</f>
        <v>21943.452182200002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90987.396939995175</v>
      </c>
      <c r="E19" s="315">
        <v>25696.634710434966</v>
      </c>
      <c r="F19" s="315">
        <v>536.62262607999992</v>
      </c>
      <c r="G19" s="315">
        <v>2773.1865991300001</v>
      </c>
      <c r="H19" s="315">
        <v>7767.8573644999979</v>
      </c>
      <c r="I19" s="315">
        <v>0</v>
      </c>
      <c r="J19" s="315">
        <v>784.26411443000006</v>
      </c>
      <c r="K19" s="315">
        <v>567.03998191999995</v>
      </c>
      <c r="L19" s="316">
        <v>0</v>
      </c>
      <c r="M19" s="297">
        <f t="shared" si="0"/>
        <v>94544.847653555174</v>
      </c>
      <c r="N19" s="297">
        <f>+SUM(E19,H19,K19)</f>
        <v>34031.532056854965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7243.8957472199882</v>
      </c>
      <c r="E20" s="315">
        <v>2274.7637656799989</v>
      </c>
      <c r="F20" s="315">
        <v>9.7863385099999984</v>
      </c>
      <c r="G20" s="315">
        <v>1950.8898067399996</v>
      </c>
      <c r="H20" s="315">
        <v>782.29098989000022</v>
      </c>
      <c r="I20" s="315">
        <v>12.097759030000001</v>
      </c>
      <c r="J20" s="315">
        <v>385.60392238000003</v>
      </c>
      <c r="K20" s="315">
        <v>303.25535180999998</v>
      </c>
      <c r="L20" s="316">
        <v>15.170583690000001</v>
      </c>
      <c r="M20" s="297">
        <f t="shared" si="0"/>
        <v>9580.3894763399876</v>
      </c>
      <c r="N20" s="297">
        <f t="shared" si="0"/>
        <v>3360.310107379999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114476.87214278018</v>
      </c>
      <c r="E21" s="296">
        <f t="shared" ref="E21:K21" si="1">+SUM(E18:E20)</f>
        <v>41005.869727544967</v>
      </c>
      <c r="F21" s="296">
        <f t="shared" si="1"/>
        <v>674.23866573999987</v>
      </c>
      <c r="G21" s="296">
        <f t="shared" si="1"/>
        <v>5932.2022929199993</v>
      </c>
      <c r="H21" s="296">
        <f t="shared" si="1"/>
        <v>16894.279254639998</v>
      </c>
      <c r="I21" s="296">
        <f>+SUM(I18:I20)</f>
        <v>12.097759030000001</v>
      </c>
      <c r="J21" s="296">
        <f>+SUM(J18:J20)</f>
        <v>2251.1020598499999</v>
      </c>
      <c r="K21" s="296">
        <f t="shared" si="1"/>
        <v>1435.1453642500001</v>
      </c>
      <c r="L21" s="313">
        <f>+SUM(L18:L20)</f>
        <v>15.170583690000001</v>
      </c>
      <c r="M21" s="314">
        <f>+SUM(M18:M20)</f>
        <v>122660.17649555019</v>
      </c>
      <c r="N21" s="296">
        <f>+SUM(N18:N20)</f>
        <v>59335.294346434966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E13" sqref="E13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28275.061119770009</v>
      </c>
      <c r="E15" s="430">
        <f>OUT_1!E15</f>
        <v>4772.9387287599993</v>
      </c>
      <c r="F15" s="430">
        <f>OUT_1!F15</f>
        <v>74.193777950000012</v>
      </c>
      <c r="G15" s="430">
        <f>OUT_1!G15</f>
        <v>50.72660612</v>
      </c>
      <c r="H15" s="430">
        <f>OUT_1!H15</f>
        <v>51.720204859999996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5.3469108199999997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9.2733047200000005</v>
      </c>
      <c r="AI15" s="430">
        <f>OUT_1!AI15</f>
        <v>0</v>
      </c>
      <c r="AJ15" s="430">
        <f>OUT_1!AJ15</f>
        <v>25541.000598560018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35.499564890000002</v>
      </c>
      <c r="AS15" s="430">
        <f>OUT_1!AS15</f>
        <v>29407.880408225017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114460.18945962001</v>
      </c>
      <c r="E16" s="430">
        <f>OUT_1!E16</f>
        <v>12628.726697390008</v>
      </c>
      <c r="F16" s="430">
        <f>OUT_1!F16</f>
        <v>318.94780207999992</v>
      </c>
      <c r="G16" s="430">
        <f>OUT_1!G16</f>
        <v>341.22679127000009</v>
      </c>
      <c r="H16" s="430">
        <f>OUT_1!H16</f>
        <v>105.45809591999999</v>
      </c>
      <c r="I16" s="430">
        <f>OUT_1!I16</f>
        <v>23.03118529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0.38120662999999999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18.15133539</v>
      </c>
      <c r="AB16" s="430">
        <f>OUT_1!AB16</f>
        <v>0</v>
      </c>
      <c r="AC16" s="430">
        <f>OUT_1!AC16</f>
        <v>0</v>
      </c>
      <c r="AD16" s="430">
        <f>OUT_1!AD16</f>
        <v>0.58418520000000007</v>
      </c>
      <c r="AE16" s="430">
        <f>OUT_1!AE16</f>
        <v>2.8755000000000002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106175.51503168004</v>
      </c>
      <c r="AK16" s="430">
        <f>OUT_1!AK16</f>
        <v>0</v>
      </c>
      <c r="AL16" s="430">
        <f>OUT_1!AL16</f>
        <v>0.18824203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69.412499999999994</v>
      </c>
      <c r="AR16" s="430">
        <f>OUT_1!AR16</f>
        <v>263.79555632999995</v>
      </c>
      <c r="AS16" s="430">
        <f>OUT_1!AS16</f>
        <v>117220.65427652505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7389.002814450002</v>
      </c>
      <c r="E17" s="430">
        <f>OUT_1!E17</f>
        <v>2596.7609331700005</v>
      </c>
      <c r="F17" s="430">
        <f>OUT_1!F17</f>
        <v>0</v>
      </c>
      <c r="G17" s="430">
        <f>OUT_1!G17</f>
        <v>4.3160360000000009E-2</v>
      </c>
      <c r="H17" s="430">
        <f>OUT_1!H17</f>
        <v>0</v>
      </c>
      <c r="I17" s="430">
        <f>OUT_1!I17</f>
        <v>23.706921900000001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18.830024080000005</v>
      </c>
      <c r="AI17" s="430">
        <f>OUT_1!AI17</f>
        <v>0</v>
      </c>
      <c r="AJ17" s="430">
        <f>OUT_1!AJ17</f>
        <v>9011.6851931299989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9528.445851415001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150124.25339384004</v>
      </c>
      <c r="E18" s="430">
        <f>OUT_1!E18</f>
        <v>19998.426359320008</v>
      </c>
      <c r="F18" s="430">
        <f>OUT_1!F18</f>
        <v>393.14158002999994</v>
      </c>
      <c r="G18" s="430">
        <f>OUT_1!G18</f>
        <v>391.99655775000008</v>
      </c>
      <c r="H18" s="430">
        <f>OUT_1!H18</f>
        <v>157.17830077999997</v>
      </c>
      <c r="I18" s="430">
        <f>OUT_1!I18</f>
        <v>46.738107190000001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5.3469108199999997</v>
      </c>
      <c r="R18" s="430">
        <f>OUT_1!R18</f>
        <v>0.38120662999999999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18.15133539</v>
      </c>
      <c r="AB18" s="430">
        <f>OUT_1!AB18</f>
        <v>0</v>
      </c>
      <c r="AC18" s="430">
        <f>OUT_1!AC18</f>
        <v>0</v>
      </c>
      <c r="AD18" s="430">
        <f>OUT_1!AD18</f>
        <v>0.58418520000000007</v>
      </c>
      <c r="AE18" s="430">
        <f>OUT_1!AE18</f>
        <v>2.8755000000000002</v>
      </c>
      <c r="AF18" s="430">
        <f>OUT_1!AF18</f>
        <v>0</v>
      </c>
      <c r="AG18" s="430">
        <f>OUT_1!AG18</f>
        <v>0</v>
      </c>
      <c r="AH18" s="430">
        <f>OUT_1!AH18</f>
        <v>28.103328800000007</v>
      </c>
      <c r="AI18" s="430">
        <f>OUT_1!AI18</f>
        <v>0</v>
      </c>
      <c r="AJ18" s="430">
        <f>OUT_1!AJ18</f>
        <v>140728.20082337005</v>
      </c>
      <c r="AK18" s="430">
        <f>OUT_1!AK18</f>
        <v>0</v>
      </c>
      <c r="AL18" s="430">
        <f>OUT_1!AL18</f>
        <v>0.18824203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69.412499999999994</v>
      </c>
      <c r="AR18" s="430">
        <f>OUT_1!AR18</f>
        <v>316.03255235999995</v>
      </c>
      <c r="AS18" s="430">
        <f>OUT_1!AS18</f>
        <v>156156.98053616501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150124.25339384004</v>
      </c>
      <c r="E19" s="436">
        <f t="shared" si="0"/>
        <v>19998.426359320008</v>
      </c>
      <c r="F19" s="436">
        <f t="shared" si="0"/>
        <v>393.14158002999994</v>
      </c>
      <c r="G19" s="436">
        <f t="shared" si="0"/>
        <v>391.99655775000008</v>
      </c>
      <c r="H19" s="436">
        <f t="shared" si="0"/>
        <v>157.17830077999997</v>
      </c>
      <c r="I19" s="436">
        <f t="shared" si="0"/>
        <v>46.738107190000001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5049.7746762900006</v>
      </c>
      <c r="E29" s="430">
        <f>OUT_1!E29</f>
        <v>4801.7771260999998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9225.2980269500003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9552.2567872950003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6819.2994168699988</v>
      </c>
      <c r="E30" s="430">
        <f>OUT_1!E30</f>
        <v>4175.05969078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9550.1878054600002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320.69497092999995</v>
      </c>
      <c r="AS30" s="430">
        <f>OUT_1!AS30</f>
        <v>10541.043963629998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2329.4129303899999</v>
      </c>
      <c r="E31" s="430">
        <f>OUT_1!E31</f>
        <v>578.23172663000003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2551.8883896199995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2745.2785556749996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14198.487023549998</v>
      </c>
      <c r="E32" s="430">
        <f>OUT_1!E32</f>
        <v>9555.0685435100004</v>
      </c>
      <c r="F32" s="430">
        <f>OUT_1!F32</f>
        <v>31.024064710000005</v>
      </c>
      <c r="G32" s="430">
        <f>OUT_1!G32</f>
        <v>116.84604321999998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21327.374222029997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348.35871617999993</v>
      </c>
      <c r="AS32" s="430">
        <f>OUT_1!AS32</f>
        <v>22838.579306600001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14198.487023549998</v>
      </c>
      <c r="E33" s="436">
        <f t="shared" si="1"/>
        <v>9555.0685435100004</v>
      </c>
      <c r="F33" s="436">
        <f t="shared" si="1"/>
        <v>31.024064710000005</v>
      </c>
      <c r="G33" s="436">
        <f t="shared" si="1"/>
        <v>116.84604321999998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1143.6241320299998</v>
      </c>
      <c r="E36" s="430">
        <f>OUT_1!E36</f>
        <v>752.70493664999992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1357.3647225999998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1646.0840535749996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1093.59461379</v>
      </c>
      <c r="E37" s="430">
        <f>OUT_1!E37</f>
        <v>420.07558389999997</v>
      </c>
      <c r="F37" s="430">
        <f>OUT_1!F37</f>
        <v>21.805486639999998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858.82791070999997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100</v>
      </c>
      <c r="AR37" s="430">
        <f>OUT_1!AR37</f>
        <v>208.30459766000001</v>
      </c>
      <c r="AS37" s="430">
        <f>OUT_1!AS37</f>
        <v>1351.30409635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185.07144135999999</v>
      </c>
      <c r="E38" s="430">
        <f>OUT_1!E38</f>
        <v>518.9584165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704.02985787000011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704.02985786500005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2422.2901871799995</v>
      </c>
      <c r="E39" s="430">
        <f>OUT_1!E39</f>
        <v>1691.73893705</v>
      </c>
      <c r="F39" s="430">
        <f>OUT_1!F39</f>
        <v>32.785809099999994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2920.2224911800004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100</v>
      </c>
      <c r="AR39" s="430">
        <f>OUT_1!AR39</f>
        <v>235.79859107000001</v>
      </c>
      <c r="AS39" s="430">
        <f>OUT_1!AS39</f>
        <v>3701.4180077899996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1691.73893705</v>
      </c>
      <c r="F40" s="436">
        <f t="shared" si="2"/>
        <v>32.785809099999994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16620.777210729997</v>
      </c>
      <c r="E42" s="430">
        <f t="shared" si="3"/>
        <v>11246.807480560001</v>
      </c>
      <c r="F42" s="430">
        <f t="shared" si="3"/>
        <v>63.809873809999999</v>
      </c>
      <c r="G42" s="430">
        <f t="shared" si="3"/>
        <v>116.84604321999998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24247.596713209998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200</v>
      </c>
      <c r="AR42" s="430">
        <f t="shared" si="3"/>
        <v>584.15730724999992</v>
      </c>
      <c r="AS42" s="430">
        <f t="shared" si="3"/>
        <v>26539.997314389999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166745.03060457006</v>
      </c>
      <c r="E47" s="431">
        <f t="shared" si="4"/>
        <v>31245.233839880009</v>
      </c>
      <c r="F47" s="431">
        <f t="shared" si="4"/>
        <v>456.95145383999994</v>
      </c>
      <c r="G47" s="431">
        <f t="shared" si="4"/>
        <v>508.84260097000003</v>
      </c>
      <c r="H47" s="431">
        <f t="shared" si="4"/>
        <v>157.17830077999997</v>
      </c>
      <c r="I47" s="431">
        <f t="shared" si="4"/>
        <v>46.738107190000001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5.3469108199999997</v>
      </c>
      <c r="R47" s="431">
        <f t="shared" si="4"/>
        <v>0.38120662999999999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18.15133539</v>
      </c>
      <c r="AB47" s="431">
        <f t="shared" si="4"/>
        <v>0</v>
      </c>
      <c r="AC47" s="431">
        <f t="shared" si="4"/>
        <v>0</v>
      </c>
      <c r="AD47" s="431">
        <f t="shared" si="4"/>
        <v>0.58418520000000007</v>
      </c>
      <c r="AE47" s="431">
        <f t="shared" si="4"/>
        <v>2.8755000000000002</v>
      </c>
      <c r="AF47" s="431">
        <f t="shared" si="4"/>
        <v>0</v>
      </c>
      <c r="AG47" s="431">
        <f t="shared" si="4"/>
        <v>0</v>
      </c>
      <c r="AH47" s="431">
        <f t="shared" si="4"/>
        <v>28.103328800000007</v>
      </c>
      <c r="AI47" s="431">
        <f t="shared" si="4"/>
        <v>0</v>
      </c>
      <c r="AJ47" s="431">
        <f t="shared" si="4"/>
        <v>164975.79753658004</v>
      </c>
      <c r="AK47" s="431">
        <f t="shared" si="4"/>
        <v>0</v>
      </c>
      <c r="AL47" s="431">
        <f t="shared" si="4"/>
        <v>0.18824203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269.41250000000002</v>
      </c>
      <c r="AR47" s="431">
        <f t="shared" si="4"/>
        <v>900.18985960999987</v>
      </c>
      <c r="AS47" s="431">
        <f t="shared" si="4"/>
        <v>182696.97785055501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166745.03060457006</v>
      </c>
      <c r="E48" s="390">
        <f t="shared" si="5"/>
        <v>31245.233839880009</v>
      </c>
      <c r="F48" s="390">
        <f t="shared" si="5"/>
        <v>456.95145383999994</v>
      </c>
      <c r="G48" s="390">
        <f t="shared" si="5"/>
        <v>508.84260097000003</v>
      </c>
      <c r="H48" s="390">
        <f t="shared" si="5"/>
        <v>157.17830077999997</v>
      </c>
      <c r="I48" s="390">
        <f t="shared" si="5"/>
        <v>46.738107190000001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декабря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16245.579455565026</v>
      </c>
      <c r="E18" s="430">
        <f>OUT_4!E18</f>
        <v>13034.471251430003</v>
      </c>
      <c r="F18" s="430">
        <f>OUT_4!F18</f>
        <v>127.82970115000002</v>
      </c>
      <c r="G18" s="430">
        <f>OUT_4!G18</f>
        <v>1208.1258870500001</v>
      </c>
      <c r="H18" s="430">
        <f>OUT_4!H18</f>
        <v>8344.1309002499984</v>
      </c>
      <c r="I18" s="430">
        <f>OUT_4!I18</f>
        <v>0</v>
      </c>
      <c r="J18" s="430">
        <f>OUT_4!J18</f>
        <v>1081.2340230399998</v>
      </c>
      <c r="K18" s="430">
        <f>OUT_4!K18</f>
        <v>564.85003052000002</v>
      </c>
      <c r="L18" s="430">
        <f>OUT_4!L18</f>
        <v>0</v>
      </c>
      <c r="M18" s="430">
        <f>OUT_4!M18</f>
        <v>18534.939365655027</v>
      </c>
      <c r="N18" s="430">
        <f>OUT_4!N18</f>
        <v>21943.452182200002</v>
      </c>
      <c r="O18" s="430">
        <f>OUT_4!O18</f>
        <v>127.82970115000002</v>
      </c>
    </row>
    <row r="19" spans="1:16" s="376" customFormat="1" ht="15">
      <c r="A19" s="385"/>
      <c r="B19" s="441" t="s">
        <v>158</v>
      </c>
      <c r="C19" s="442"/>
      <c r="D19" s="430">
        <f>OUT_4!D19</f>
        <v>90987.396939995175</v>
      </c>
      <c r="E19" s="430">
        <f>OUT_4!E19</f>
        <v>25696.634710434966</v>
      </c>
      <c r="F19" s="430">
        <f>OUT_4!F19</f>
        <v>536.62262607999992</v>
      </c>
      <c r="G19" s="430">
        <f>OUT_4!G19</f>
        <v>2773.1865991300001</v>
      </c>
      <c r="H19" s="430">
        <f>OUT_4!H19</f>
        <v>7767.8573644999979</v>
      </c>
      <c r="I19" s="430">
        <f>OUT_4!I19</f>
        <v>0</v>
      </c>
      <c r="J19" s="430">
        <f>OUT_4!J19</f>
        <v>784.26411443000006</v>
      </c>
      <c r="K19" s="430">
        <f>OUT_4!K19</f>
        <v>567.03998191999995</v>
      </c>
      <c r="L19" s="430">
        <f>OUT_4!L19</f>
        <v>0</v>
      </c>
      <c r="M19" s="430">
        <f>OUT_4!M19</f>
        <v>94544.847653555174</v>
      </c>
      <c r="N19" s="430">
        <f>OUT_4!N19</f>
        <v>34031.532056854965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7243.8957472199882</v>
      </c>
      <c r="E20" s="430">
        <f>OUT_4!E20</f>
        <v>2274.7637656799989</v>
      </c>
      <c r="F20" s="430">
        <f>OUT_4!F20</f>
        <v>9.7863385099999984</v>
      </c>
      <c r="G20" s="430">
        <f>OUT_4!G20</f>
        <v>1950.8898067399996</v>
      </c>
      <c r="H20" s="430">
        <f>OUT_4!H20</f>
        <v>782.29098989000022</v>
      </c>
      <c r="I20" s="430">
        <f>OUT_4!I20</f>
        <v>12.097759030000001</v>
      </c>
      <c r="J20" s="430">
        <f>OUT_4!J20</f>
        <v>385.60392238000003</v>
      </c>
      <c r="K20" s="430">
        <f>OUT_4!K20</f>
        <v>303.25535180999998</v>
      </c>
      <c r="L20" s="430">
        <f>OUT_4!L20</f>
        <v>15.170583690000001</v>
      </c>
      <c r="M20" s="430">
        <f>OUT_4!M20</f>
        <v>9580.3894763399876</v>
      </c>
      <c r="N20" s="430">
        <f>OUT_4!N20</f>
        <v>3360.310107379999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114476.87214278018</v>
      </c>
      <c r="E21" s="431">
        <f>OUT_4!E21</f>
        <v>41005.869727544967</v>
      </c>
      <c r="F21" s="431">
        <f>OUT_4!F21</f>
        <v>674.23866573999987</v>
      </c>
      <c r="G21" s="431">
        <f>OUT_4!G21</f>
        <v>5932.2022929199993</v>
      </c>
      <c r="H21" s="431">
        <f>OUT_4!H21</f>
        <v>16894.279254639998</v>
      </c>
      <c r="I21" s="431">
        <f>OUT_4!I21</f>
        <v>12.097759030000001</v>
      </c>
      <c r="J21" s="431">
        <f>OUT_4!J21</f>
        <v>2251.1020598499999</v>
      </c>
      <c r="K21" s="431">
        <f>OUT_4!K21</f>
        <v>1435.1453642500001</v>
      </c>
      <c r="L21" s="431">
        <f>OUT_4!L21</f>
        <v>15.170583690000001</v>
      </c>
      <c r="M21" s="431">
        <f>OUT_4!M21</f>
        <v>122660.17649555019</v>
      </c>
      <c r="N21" s="431">
        <f>OUT_4!N21</f>
        <v>59335.294346434966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28275.061119770009</v>
      </c>
      <c r="E15" s="227">
        <v>4772.9387287599993</v>
      </c>
      <c r="F15" s="225">
        <v>74.193777950000012</v>
      </c>
      <c r="G15" s="227">
        <v>50.72660612</v>
      </c>
      <c r="H15" s="227">
        <v>51.720204859999996</v>
      </c>
      <c r="I15" s="227"/>
      <c r="J15" s="227"/>
      <c r="K15" s="227"/>
      <c r="L15" s="227"/>
      <c r="M15" s="227"/>
      <c r="N15" s="227"/>
      <c r="O15" s="227"/>
      <c r="P15" s="227"/>
      <c r="Q15" s="227">
        <v>5.3469108199999997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9.2733047200000005</v>
      </c>
      <c r="AI15" s="227"/>
      <c r="AJ15" s="227">
        <v>25541.000598560018</v>
      </c>
      <c r="AK15" s="227"/>
      <c r="AL15" s="227"/>
      <c r="AM15" s="227"/>
      <c r="AN15" s="227"/>
      <c r="AO15" s="227"/>
      <c r="AP15" s="227"/>
      <c r="AQ15" s="227"/>
      <c r="AR15" s="227">
        <v>35.499564890000002</v>
      </c>
      <c r="AS15" s="295">
        <f>SUM(D15:AR15)/2</f>
        <v>29407.880408225017</v>
      </c>
    </row>
    <row r="16" spans="1:62" s="23" customFormat="1" ht="18" customHeight="1">
      <c r="A16" s="26"/>
      <c r="B16" s="51" t="s">
        <v>106</v>
      </c>
      <c r="C16" s="328"/>
      <c r="D16" s="227">
        <v>114460.18945962001</v>
      </c>
      <c r="E16" s="227">
        <v>12628.726697390008</v>
      </c>
      <c r="F16" s="227">
        <v>318.94780207999992</v>
      </c>
      <c r="G16" s="227">
        <v>341.22679127000009</v>
      </c>
      <c r="H16" s="227">
        <v>105.45809591999999</v>
      </c>
      <c r="I16" s="225">
        <v>23.03118529</v>
      </c>
      <c r="J16" s="227"/>
      <c r="K16" s="227"/>
      <c r="L16" s="227"/>
      <c r="M16" s="227"/>
      <c r="N16" s="227"/>
      <c r="O16" s="227"/>
      <c r="P16" s="227"/>
      <c r="Q16" s="227"/>
      <c r="R16" s="227">
        <v>0.38120662999999999</v>
      </c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18.15133539</v>
      </c>
      <c r="AB16" s="227"/>
      <c r="AC16" s="227"/>
      <c r="AD16" s="227">
        <v>0.58418520000000007</v>
      </c>
      <c r="AE16" s="227">
        <v>2.8755000000000002</v>
      </c>
      <c r="AF16" s="227"/>
      <c r="AG16" s="227"/>
      <c r="AH16" s="227"/>
      <c r="AI16" s="227"/>
      <c r="AJ16" s="227">
        <v>106175.51503168004</v>
      </c>
      <c r="AK16" s="227"/>
      <c r="AL16" s="227">
        <v>0.18824203</v>
      </c>
      <c r="AM16" s="227"/>
      <c r="AN16" s="227"/>
      <c r="AO16" s="227"/>
      <c r="AP16" s="227"/>
      <c r="AQ16" s="227">
        <v>69.412499999999994</v>
      </c>
      <c r="AR16" s="227">
        <v>263.79555632999995</v>
      </c>
      <c r="AS16" s="295">
        <f>SUM(D16:AR16)/2</f>
        <v>117220.65427652505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7389.002814450002</v>
      </c>
      <c r="E17" s="227">
        <v>2596.7609331700005</v>
      </c>
      <c r="F17" s="227"/>
      <c r="G17" s="227">
        <v>4.3160360000000009E-2</v>
      </c>
      <c r="H17" s="227"/>
      <c r="I17" s="227">
        <v>23.706921900000001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18.830024080000005</v>
      </c>
      <c r="AI17" s="227"/>
      <c r="AJ17" s="227">
        <v>9011.6851931299989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9528.445851415001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150124.25339384004</v>
      </c>
      <c r="E18" s="295">
        <f t="shared" si="0"/>
        <v>19998.426359320008</v>
      </c>
      <c r="F18" s="295">
        <f t="shared" si="0"/>
        <v>393.14158002999994</v>
      </c>
      <c r="G18" s="295">
        <f t="shared" si="0"/>
        <v>391.99655775000008</v>
      </c>
      <c r="H18" s="295">
        <f t="shared" si="0"/>
        <v>157.17830077999997</v>
      </c>
      <c r="I18" s="295">
        <f t="shared" si="0"/>
        <v>46.738107190000001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5.3469108199999997</v>
      </c>
      <c r="R18" s="295">
        <f t="shared" si="0"/>
        <v>0.38120662999999999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18.15133539</v>
      </c>
      <c r="AB18" s="295">
        <f t="shared" si="0"/>
        <v>0</v>
      </c>
      <c r="AC18" s="295">
        <f t="shared" si="0"/>
        <v>0</v>
      </c>
      <c r="AD18" s="295">
        <f t="shared" si="0"/>
        <v>0.58418520000000007</v>
      </c>
      <c r="AE18" s="295">
        <f t="shared" si="0"/>
        <v>2.8755000000000002</v>
      </c>
      <c r="AF18" s="295">
        <f t="shared" si="0"/>
        <v>0</v>
      </c>
      <c r="AG18" s="295">
        <f t="shared" si="0"/>
        <v>0</v>
      </c>
      <c r="AH18" s="295">
        <f t="shared" si="0"/>
        <v>28.103328800000007</v>
      </c>
      <c r="AI18" s="295">
        <f t="shared" si="0"/>
        <v>0</v>
      </c>
      <c r="AJ18" s="295">
        <f t="shared" si="0"/>
        <v>140728.20082337005</v>
      </c>
      <c r="AK18" s="295">
        <f t="shared" si="0"/>
        <v>0</v>
      </c>
      <c r="AL18" s="295">
        <f t="shared" si="0"/>
        <v>0.18824203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69.412499999999994</v>
      </c>
      <c r="AR18" s="295">
        <f t="shared" si="0"/>
        <v>316.03255235999995</v>
      </c>
      <c r="AS18" s="295">
        <f>SUM(D18:AR18)/2</f>
        <v>156156.98053616501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156156.98053616501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5049.7746762900006</v>
      </c>
      <c r="E29" s="227">
        <v>4801.7771260999998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9225.2980269500003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9552.2567872950003</v>
      </c>
    </row>
    <row r="30" spans="1:62" s="17" customFormat="1" ht="18" customHeight="1">
      <c r="A30" s="24"/>
      <c r="B30" s="51" t="s">
        <v>106</v>
      </c>
      <c r="C30" s="25"/>
      <c r="D30" s="227">
        <v>6819.2994168699988</v>
      </c>
      <c r="E30" s="227">
        <v>4175.05969078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9550.1878054600002</v>
      </c>
      <c r="AK30" s="227"/>
      <c r="AL30" s="227"/>
      <c r="AM30" s="227"/>
      <c r="AN30" s="227"/>
      <c r="AO30" s="227"/>
      <c r="AP30" s="227"/>
      <c r="AQ30" s="227">
        <v>100</v>
      </c>
      <c r="AR30" s="227">
        <v>320.69497092999995</v>
      </c>
      <c r="AS30" s="295">
        <f>SUM(D30:AR30)/2</f>
        <v>10541.043963629998</v>
      </c>
    </row>
    <row r="31" spans="1:62" s="17" customFormat="1" ht="18" customHeight="1">
      <c r="A31" s="20"/>
      <c r="B31" s="51" t="s">
        <v>107</v>
      </c>
      <c r="C31" s="25"/>
      <c r="D31" s="227">
        <v>2329.4129303899999</v>
      </c>
      <c r="E31" s="227">
        <v>578.23172663000003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2551.8883896199995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2745.2785556749996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14198.487023549998</v>
      </c>
      <c r="E32" s="295">
        <f t="shared" si="2"/>
        <v>9555.0685435100004</v>
      </c>
      <c r="F32" s="295">
        <f t="shared" si="2"/>
        <v>31.024064710000005</v>
      </c>
      <c r="G32" s="295">
        <f t="shared" si="2"/>
        <v>116.84604321999998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21327.374222029997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348.35871617999993</v>
      </c>
      <c r="AS32" s="295">
        <f>SUM(D32:AR32)/2</f>
        <v>22838.579306600001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22838.579306600001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1143.6241320299998</v>
      </c>
      <c r="E36" s="227">
        <v>752.70493664999992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1357.3647225999998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1646.0840535749996</v>
      </c>
    </row>
    <row r="37" spans="1:62" s="17" customFormat="1" ht="18" customHeight="1">
      <c r="A37" s="24"/>
      <c r="B37" s="51" t="s">
        <v>106</v>
      </c>
      <c r="C37" s="25"/>
      <c r="D37" s="227">
        <v>1093.59461379</v>
      </c>
      <c r="E37" s="227">
        <v>420.07558389999997</v>
      </c>
      <c r="F37" s="227">
        <v>21.805486639999998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858.82791070999997</v>
      </c>
      <c r="AK37" s="227"/>
      <c r="AL37" s="227"/>
      <c r="AM37" s="227"/>
      <c r="AN37" s="227"/>
      <c r="AO37" s="227"/>
      <c r="AP37" s="227"/>
      <c r="AQ37" s="227">
        <v>100</v>
      </c>
      <c r="AR37" s="227">
        <v>208.30459766000001</v>
      </c>
      <c r="AS37" s="295">
        <f>SUM(D37:AR37)/2</f>
        <v>1351.30409635</v>
      </c>
    </row>
    <row r="38" spans="1:62" s="17" customFormat="1" ht="18" customHeight="1">
      <c r="A38" s="20"/>
      <c r="B38" s="51" t="s">
        <v>107</v>
      </c>
      <c r="C38" s="25"/>
      <c r="D38" s="227">
        <v>185.07144135999999</v>
      </c>
      <c r="E38" s="227">
        <v>518.9584165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704.02985787000011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704.02985786500005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2422.2901871799995</v>
      </c>
      <c r="E39" s="295">
        <f t="shared" si="3"/>
        <v>1691.73893705</v>
      </c>
      <c r="F39" s="295">
        <f t="shared" si="3"/>
        <v>32.785809099999994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2920.2224911800004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100</v>
      </c>
      <c r="AR39" s="295">
        <f t="shared" si="3"/>
        <v>235.79859107000001</v>
      </c>
      <c r="AS39" s="295">
        <f>SUM(D39:AR39)/2</f>
        <v>3701.4180077899996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3701.4180077899996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16620.777210729997</v>
      </c>
      <c r="E42" s="295">
        <f>+SUM(E39,E32)</f>
        <v>11246.807480560001</v>
      </c>
      <c r="F42" s="295">
        <f>+SUM(F39,F32)</f>
        <v>63.809873809999999</v>
      </c>
      <c r="G42" s="295">
        <f>+SUM(G39,G32)</f>
        <v>116.84604321999998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24247.596713209998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200</v>
      </c>
      <c r="AR42" s="295">
        <f t="shared" si="4"/>
        <v>584.15730724999992</v>
      </c>
      <c r="AS42" s="295">
        <f>SUM(D42:AR42)/2</f>
        <v>26539.997314389999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166745.03060457006</v>
      </c>
      <c r="E46" s="296">
        <f t="shared" si="5"/>
        <v>31245.233839880009</v>
      </c>
      <c r="F46" s="296">
        <f t="shared" si="5"/>
        <v>456.95145383999994</v>
      </c>
      <c r="G46" s="296">
        <f t="shared" si="5"/>
        <v>508.84260097000003</v>
      </c>
      <c r="H46" s="296">
        <f t="shared" si="5"/>
        <v>157.17830077999997</v>
      </c>
      <c r="I46" s="296">
        <f t="shared" si="5"/>
        <v>46.738107190000001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5.3469108199999997</v>
      </c>
      <c r="R46" s="296">
        <f t="shared" si="5"/>
        <v>0.38120662999999999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18.15133539</v>
      </c>
      <c r="AB46" s="296">
        <f t="shared" si="5"/>
        <v>0</v>
      </c>
      <c r="AC46" s="296">
        <f t="shared" si="5"/>
        <v>0</v>
      </c>
      <c r="AD46" s="296">
        <f t="shared" si="5"/>
        <v>0.58418520000000007</v>
      </c>
      <c r="AE46" s="296">
        <f t="shared" si="5"/>
        <v>2.8755000000000002</v>
      </c>
      <c r="AF46" s="296">
        <f t="shared" si="5"/>
        <v>0</v>
      </c>
      <c r="AG46" s="296">
        <f t="shared" si="5"/>
        <v>0</v>
      </c>
      <c r="AH46" s="296">
        <f t="shared" si="5"/>
        <v>28.103328800000007</v>
      </c>
      <c r="AI46" s="296">
        <f t="shared" si="5"/>
        <v>0</v>
      </c>
      <c r="AJ46" s="296">
        <f t="shared" si="5"/>
        <v>164975.79753658004</v>
      </c>
      <c r="AK46" s="296">
        <f t="shared" si="5"/>
        <v>0</v>
      </c>
      <c r="AL46" s="296">
        <f t="shared" si="5"/>
        <v>0.18824203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269.41250000000002</v>
      </c>
      <c r="AR46" s="296">
        <f t="shared" si="5"/>
        <v>900.18985960999987</v>
      </c>
      <c r="AS46" s="296">
        <f>+SUM(AS42,AS25,AS18,AS44)</f>
        <v>182696.97785055501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182696.97785055501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2019-10-01T14:08:49Z</dcterms:created>
  <dcterms:modified xsi:type="dcterms:W3CDTF">2019-10-01T14:08:49Z</dcterms:modified>
  <cp:category/>
</cp:coreProperties>
</file>