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19" i="19" s="1"/>
  <c r="Y18" i="2"/>
  <c r="Z18" i="2"/>
  <c r="AA18" i="2"/>
  <c r="AB18" i="2"/>
  <c r="AC18" i="2"/>
  <c r="AD18" i="2"/>
  <c r="AE18" i="2"/>
  <c r="AF18" i="2"/>
  <c r="AF19" i="19" s="1"/>
  <c r="AG18" i="2"/>
  <c r="AH18" i="2"/>
  <c r="AI18" i="2"/>
  <c r="AJ18" i="2"/>
  <c r="AK18" i="2"/>
  <c r="AL18" i="2"/>
  <c r="AM18" i="2"/>
  <c r="AN18" i="2"/>
  <c r="AN19" i="19" s="1"/>
  <c r="AO18" i="2"/>
  <c r="AP18" i="2"/>
  <c r="AQ18" i="2"/>
  <c r="AR18" i="2"/>
  <c r="AS22" i="2"/>
  <c r="AS23" i="2"/>
  <c r="AS24" i="19" s="1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G42" i="2" s="1"/>
  <c r="AH32" i="2"/>
  <c r="AI32" i="2"/>
  <c r="AJ32" i="2"/>
  <c r="AK32" i="2"/>
  <c r="AL32" i="2"/>
  <c r="AM32" i="2"/>
  <c r="AN32" i="2"/>
  <c r="AO32" i="2"/>
  <c r="AO42" i="2" s="1"/>
  <c r="AP32" i="2"/>
  <c r="AQ32" i="2"/>
  <c r="AR32" i="2"/>
  <c r="AS32" i="2"/>
  <c r="AS36" i="2"/>
  <c r="AS37" i="2"/>
  <c r="AS38" i="2"/>
  <c r="D39" i="2"/>
  <c r="E39" i="2"/>
  <c r="F39" i="2"/>
  <c r="G39" i="2"/>
  <c r="H39" i="2"/>
  <c r="I39" i="2"/>
  <c r="J39" i="2"/>
  <c r="K39" i="2"/>
  <c r="K42" i="2" s="1"/>
  <c r="L39" i="2"/>
  <c r="M39" i="2"/>
  <c r="N39" i="2"/>
  <c r="O39" i="2"/>
  <c r="P39" i="2"/>
  <c r="Q39" i="2"/>
  <c r="R39" i="2"/>
  <c r="S39" i="2"/>
  <c r="S42" i="2" s="1"/>
  <c r="T39" i="2"/>
  <c r="U39" i="2"/>
  <c r="V39" i="2"/>
  <c r="W39" i="2"/>
  <c r="X39" i="2"/>
  <c r="Y39" i="2"/>
  <c r="Z39" i="2"/>
  <c r="AA39" i="2"/>
  <c r="AA42" i="2" s="1"/>
  <c r="AB39" i="2"/>
  <c r="AC39" i="2"/>
  <c r="AD39" i="2"/>
  <c r="AE39" i="2"/>
  <c r="AF39" i="2"/>
  <c r="AG39" i="2"/>
  <c r="AH39" i="2"/>
  <c r="AI39" i="2"/>
  <c r="AI42" i="2" s="1"/>
  <c r="AJ39" i="2"/>
  <c r="AK39" i="2"/>
  <c r="AL39" i="2"/>
  <c r="AM39" i="2"/>
  <c r="AN39" i="2"/>
  <c r="AO39" i="2"/>
  <c r="AP39" i="2"/>
  <c r="AQ39" i="2"/>
  <c r="AQ42" i="2" s="1"/>
  <c r="AR39" i="2"/>
  <c r="D42" i="2"/>
  <c r="F42" i="2"/>
  <c r="H42" i="2"/>
  <c r="I42" i="2"/>
  <c r="J42" i="2"/>
  <c r="L42" i="2"/>
  <c r="N42" i="2"/>
  <c r="P42" i="2"/>
  <c r="Q42" i="2"/>
  <c r="R42" i="2"/>
  <c r="T42" i="2"/>
  <c r="V42" i="2"/>
  <c r="X42" i="2"/>
  <c r="Y42" i="2"/>
  <c r="Z42" i="2"/>
  <c r="AB42" i="2"/>
  <c r="AD42" i="2"/>
  <c r="AF42" i="2"/>
  <c r="AH42" i="2"/>
  <c r="AJ42" i="2"/>
  <c r="AL42" i="2"/>
  <c r="AN42" i="2"/>
  <c r="AP42" i="2"/>
  <c r="AR42" i="2"/>
  <c r="F46" i="2"/>
  <c r="I46" i="2"/>
  <c r="N46" i="2"/>
  <c r="Q46" i="2"/>
  <c r="R46" i="2"/>
  <c r="R47" i="19" s="1"/>
  <c r="V46" i="2"/>
  <c r="Y46" i="2"/>
  <c r="AD46" i="2"/>
  <c r="AL46" i="2"/>
  <c r="AP46" i="2"/>
  <c r="AP47" i="19" s="1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H43" i="19"/>
  <c r="I43" i="19"/>
  <c r="J43" i="19"/>
  <c r="N43" i="19"/>
  <c r="P43" i="19"/>
  <c r="Q43" i="19"/>
  <c r="R43" i="19"/>
  <c r="V43" i="19"/>
  <c r="X43" i="19"/>
  <c r="Y43" i="19"/>
  <c r="Z43" i="19"/>
  <c r="AD43" i="19"/>
  <c r="AF43" i="19"/>
  <c r="AH43" i="19"/>
  <c r="AL43" i="19"/>
  <c r="AN43" i="19"/>
  <c r="AP43" i="19"/>
  <c r="F47" i="19"/>
  <c r="I47" i="19"/>
  <c r="N47" i="19"/>
  <c r="Q47" i="19"/>
  <c r="V47" i="19"/>
  <c r="Y47" i="19"/>
  <c r="AD47" i="19"/>
  <c r="AL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I18" i="42"/>
  <c r="J18" i="42"/>
  <c r="K18" i="42"/>
  <c r="L18" i="42"/>
  <c r="L19" i="42" s="1"/>
  <c r="M18" i="42"/>
  <c r="N18" i="42"/>
  <c r="O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E19" i="42"/>
  <c r="F19" i="42"/>
  <c r="I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42" i="42" s="1"/>
  <c r="F32" i="42"/>
  <c r="F33" i="42" s="1"/>
  <c r="G32" i="42"/>
  <c r="G33" i="42" s="1"/>
  <c r="H32" i="42"/>
  <c r="I32" i="42"/>
  <c r="J32" i="42"/>
  <c r="K32" i="42"/>
  <c r="K33" i="42" s="1"/>
  <c r="L32" i="42"/>
  <c r="L42" i="42" s="1"/>
  <c r="L47" i="42" s="1"/>
  <c r="L48" i="42" s="1"/>
  <c r="N32" i="42"/>
  <c r="O32" i="42"/>
  <c r="P32" i="42"/>
  <c r="Q32" i="42"/>
  <c r="R32" i="42"/>
  <c r="S32" i="42"/>
  <c r="T32" i="42"/>
  <c r="T42" i="42" s="1"/>
  <c r="T47" i="42" s="1"/>
  <c r="V32" i="42"/>
  <c r="W32" i="42"/>
  <c r="X32" i="42"/>
  <c r="Y32" i="42"/>
  <c r="Z32" i="42"/>
  <c r="AA32" i="42"/>
  <c r="AA42" i="42" s="1"/>
  <c r="AA47" i="42" s="1"/>
  <c r="AB32" i="42"/>
  <c r="AB42" i="42" s="1"/>
  <c r="AB47" i="42" s="1"/>
  <c r="AD32" i="42"/>
  <c r="AE32" i="42"/>
  <c r="AF32" i="42"/>
  <c r="AG32" i="42"/>
  <c r="AH32" i="42"/>
  <c r="AI32" i="42"/>
  <c r="AJ32" i="42"/>
  <c r="AJ42" i="42" s="1"/>
  <c r="AJ47" i="42" s="1"/>
  <c r="AL32" i="42"/>
  <c r="AM32" i="42"/>
  <c r="AN32" i="42"/>
  <c r="AO32" i="42"/>
  <c r="AP32" i="42"/>
  <c r="AQ32" i="42"/>
  <c r="AR32" i="42"/>
  <c r="AR42" i="42" s="1"/>
  <c r="D33" i="42"/>
  <c r="H33" i="42"/>
  <c r="I33" i="42"/>
  <c r="J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I39" i="42"/>
  <c r="I42" i="42" s="1"/>
  <c r="I47" i="42" s="1"/>
  <c r="I48" i="42" s="1"/>
  <c r="J39" i="42"/>
  <c r="K39" i="42"/>
  <c r="L39" i="42"/>
  <c r="M39" i="42"/>
  <c r="N39" i="42"/>
  <c r="N42" i="42" s="1"/>
  <c r="N47" i="42" s="1"/>
  <c r="P39" i="42"/>
  <c r="Q39" i="42"/>
  <c r="Q42" i="42" s="1"/>
  <c r="R39" i="42"/>
  <c r="R42" i="42" s="1"/>
  <c r="R47" i="42" s="1"/>
  <c r="S39" i="42"/>
  <c r="T39" i="42"/>
  <c r="U39" i="42"/>
  <c r="V39" i="42"/>
  <c r="V42" i="42" s="1"/>
  <c r="V47" i="42" s="1"/>
  <c r="X39" i="42"/>
  <c r="Y39" i="42"/>
  <c r="Y42" i="42" s="1"/>
  <c r="Z39" i="42"/>
  <c r="Z42" i="42" s="1"/>
  <c r="Z47" i="42" s="1"/>
  <c r="AA39" i="42"/>
  <c r="AB39" i="42"/>
  <c r="AC39" i="42"/>
  <c r="AD39" i="42"/>
  <c r="AD42" i="42" s="1"/>
  <c r="AD47" i="42" s="1"/>
  <c r="AF39" i="42"/>
  <c r="AG39" i="42"/>
  <c r="AG42" i="42" s="1"/>
  <c r="AH39" i="42"/>
  <c r="AH42" i="42" s="1"/>
  <c r="AH47" i="42" s="1"/>
  <c r="AI39" i="42"/>
  <c r="AJ39" i="42"/>
  <c r="AK39" i="42"/>
  <c r="AL39" i="42"/>
  <c r="AL42" i="42" s="1"/>
  <c r="AL47" i="42" s="1"/>
  <c r="AN39" i="42"/>
  <c r="AO39" i="42"/>
  <c r="AO42" i="42" s="1"/>
  <c r="AO47" i="42" s="1"/>
  <c r="AP39" i="42"/>
  <c r="AP42" i="42" s="1"/>
  <c r="AP47" i="42" s="1"/>
  <c r="AQ39" i="42"/>
  <c r="AR39" i="42"/>
  <c r="D40" i="42"/>
  <c r="H40" i="42"/>
  <c r="I40" i="42"/>
  <c r="K40" i="42"/>
  <c r="L40" i="42"/>
  <c r="H42" i="42"/>
  <c r="P42" i="42"/>
  <c r="S42" i="42"/>
  <c r="S47" i="42" s="1"/>
  <c r="X42" i="42"/>
  <c r="AF42" i="42"/>
  <c r="AI42" i="42"/>
  <c r="AI47" i="42" s="1"/>
  <c r="AN42" i="42"/>
  <c r="AQ42" i="42"/>
  <c r="AQ47" i="42" s="1"/>
  <c r="Q47" i="42"/>
  <c r="Y47" i="42"/>
  <c r="AG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P20" i="28" s="1"/>
  <c r="N18" i="14"/>
  <c r="O18" i="14"/>
  <c r="M19" i="14"/>
  <c r="N19" i="14"/>
  <c r="O19" i="14"/>
  <c r="O21" i="14" s="1"/>
  <c r="M20" i="14"/>
  <c r="N20" i="14"/>
  <c r="Q22" i="28" s="1"/>
  <c r="O20" i="14"/>
  <c r="D21" i="14"/>
  <c r="E21" i="14"/>
  <c r="E23" i="28" s="1"/>
  <c r="F21" i="14"/>
  <c r="G21" i="14"/>
  <c r="G21" i="43" s="1"/>
  <c r="H21" i="14"/>
  <c r="I23" i="28" s="1"/>
  <c r="I21" i="14"/>
  <c r="J21" i="14"/>
  <c r="J23" i="28" s="1"/>
  <c r="K21" i="14"/>
  <c r="M23" i="28" s="1"/>
  <c r="L21" i="14"/>
  <c r="N23" i="28" s="1"/>
  <c r="M21" i="14"/>
  <c r="M25" i="14"/>
  <c r="N25" i="14"/>
  <c r="O25" i="14"/>
  <c r="M26" i="14"/>
  <c r="N26" i="14"/>
  <c r="Q28" i="28" s="1"/>
  <c r="O26" i="14"/>
  <c r="R28" i="28" s="1"/>
  <c r="M27" i="14"/>
  <c r="N27" i="14"/>
  <c r="Q29" i="28" s="1"/>
  <c r="O27" i="14"/>
  <c r="R29" i="28" s="1"/>
  <c r="D28" i="14"/>
  <c r="E28" i="14"/>
  <c r="F28" i="14"/>
  <c r="G28" i="14"/>
  <c r="H28" i="14"/>
  <c r="I28" i="14"/>
  <c r="J28" i="14"/>
  <c r="L30" i="28" s="1"/>
  <c r="K28" i="14"/>
  <c r="M30" i="28" s="1"/>
  <c r="L28" i="14"/>
  <c r="O28" i="14"/>
  <c r="R30" i="28" s="1"/>
  <c r="M32" i="14"/>
  <c r="N32" i="14"/>
  <c r="O32" i="14"/>
  <c r="M33" i="14"/>
  <c r="P35" i="28" s="1"/>
  <c r="N33" i="14"/>
  <c r="O33" i="14"/>
  <c r="M34" i="14"/>
  <c r="N34" i="14"/>
  <c r="O34" i="14"/>
  <c r="R37" i="28" s="1"/>
  <c r="D35" i="14"/>
  <c r="E35" i="14"/>
  <c r="F35" i="14"/>
  <c r="O35" i="14" s="1"/>
  <c r="R36" i="28" s="1"/>
  <c r="G35" i="14"/>
  <c r="H35" i="14"/>
  <c r="H37" i="28" s="1"/>
  <c r="I35" i="14"/>
  <c r="J35" i="14"/>
  <c r="L37" i="28" s="1"/>
  <c r="K35" i="14"/>
  <c r="N35" i="14" s="1"/>
  <c r="L35" i="14"/>
  <c r="P16" i="28"/>
  <c r="Q16" i="28"/>
  <c r="R16" i="28"/>
  <c r="G20" i="28"/>
  <c r="K20" i="28"/>
  <c r="O20" i="28"/>
  <c r="K21" i="28"/>
  <c r="O21" i="28"/>
  <c r="P21" i="28"/>
  <c r="Q21" i="28"/>
  <c r="G22" i="28"/>
  <c r="K22" i="28"/>
  <c r="O22" i="28"/>
  <c r="P22" i="28"/>
  <c r="R22" i="28"/>
  <c r="D23" i="28"/>
  <c r="F23" i="28"/>
  <c r="H23" i="28"/>
  <c r="L23" i="28"/>
  <c r="P23" i="28"/>
  <c r="G27" i="28"/>
  <c r="K27" i="28"/>
  <c r="O27" i="28"/>
  <c r="Q27" i="28"/>
  <c r="R27" i="28"/>
  <c r="G28" i="28"/>
  <c r="K28" i="28"/>
  <c r="O28" i="28"/>
  <c r="P28" i="28"/>
  <c r="G29" i="28"/>
  <c r="K29" i="28"/>
  <c r="O29" i="28"/>
  <c r="P29" i="28"/>
  <c r="D30" i="28"/>
  <c r="E30" i="28"/>
  <c r="F30" i="28"/>
  <c r="G30" i="28"/>
  <c r="H30" i="28"/>
  <c r="K30" i="28"/>
  <c r="N30" i="28"/>
  <c r="O30" i="28"/>
  <c r="G34" i="28"/>
  <c r="K34" i="28"/>
  <c r="O34" i="28"/>
  <c r="Q34" i="28"/>
  <c r="R34" i="28"/>
  <c r="G35" i="28"/>
  <c r="K35" i="28"/>
  <c r="O35" i="28"/>
  <c r="Q35" i="28"/>
  <c r="R35" i="28"/>
  <c r="G36" i="28"/>
  <c r="K36" i="28"/>
  <c r="O36" i="28"/>
  <c r="P36" i="28"/>
  <c r="D37" i="28"/>
  <c r="E37" i="28"/>
  <c r="F37" i="28"/>
  <c r="G37" i="28"/>
  <c r="I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D19" i="43"/>
  <c r="E19" i="43"/>
  <c r="F19" i="43"/>
  <c r="G19" i="43"/>
  <c r="H19" i="43"/>
  <c r="I19" i="43"/>
  <c r="J19" i="43"/>
  <c r="K19" i="43"/>
  <c r="L19" i="43"/>
  <c r="M19" i="43"/>
  <c r="N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F21" i="43"/>
  <c r="I21" i="43"/>
  <c r="K21" i="43"/>
  <c r="L21" i="43"/>
  <c r="M21" i="43"/>
  <c r="Q37" i="28" l="1"/>
  <c r="Q36" i="28"/>
  <c r="R23" i="28"/>
  <c r="O21" i="43"/>
  <c r="S43" i="19"/>
  <c r="S46" i="2"/>
  <c r="S47" i="19" s="1"/>
  <c r="AS18" i="2"/>
  <c r="AS19" i="2"/>
  <c r="AS20" i="19" s="1"/>
  <c r="H19" i="19"/>
  <c r="AN46" i="2"/>
  <c r="AN47" i="19" s="1"/>
  <c r="L46" i="2"/>
  <c r="L47" i="19" s="1"/>
  <c r="L43" i="19"/>
  <c r="X46" i="2"/>
  <c r="X47" i="19" s="1"/>
  <c r="AS25" i="2"/>
  <c r="AS26" i="19" s="1"/>
  <c r="J26" i="19"/>
  <c r="AK42" i="42"/>
  <c r="AK47" i="42" s="1"/>
  <c r="AS33" i="19"/>
  <c r="AS32" i="42"/>
  <c r="AK33" i="19"/>
  <c r="AK32" i="42"/>
  <c r="AK42" i="2"/>
  <c r="M33" i="19"/>
  <c r="M32" i="42"/>
  <c r="M42" i="2"/>
  <c r="E33" i="19"/>
  <c r="E32" i="42"/>
  <c r="E33" i="42" s="1"/>
  <c r="AS33" i="2"/>
  <c r="AS34" i="19" s="1"/>
  <c r="E42" i="2"/>
  <c r="G21" i="28"/>
  <c r="R20" i="28"/>
  <c r="O18" i="43"/>
  <c r="K42" i="42"/>
  <c r="K47" i="42" s="1"/>
  <c r="K48" i="42" s="1"/>
  <c r="AR47" i="42"/>
  <c r="A4" i="2"/>
  <c r="AH46" i="2"/>
  <c r="AH47" i="19" s="1"/>
  <c r="J46" i="2"/>
  <c r="J47" i="19" s="1"/>
  <c r="T46" i="2"/>
  <c r="T47" i="19" s="1"/>
  <c r="T43" i="19"/>
  <c r="H46" i="2"/>
  <c r="H47" i="19" s="1"/>
  <c r="AM42" i="2"/>
  <c r="AM40" i="19"/>
  <c r="AM39" i="42"/>
  <c r="AM42" i="42" s="1"/>
  <c r="AM47" i="42" s="1"/>
  <c r="AE42" i="2"/>
  <c r="AE40" i="19"/>
  <c r="AE39" i="42"/>
  <c r="AE42" i="42" s="1"/>
  <c r="AE47" i="42" s="1"/>
  <c r="W42" i="2"/>
  <c r="W40" i="19"/>
  <c r="W39" i="42"/>
  <c r="W42" i="42" s="1"/>
  <c r="W47" i="42" s="1"/>
  <c r="O42" i="2"/>
  <c r="AS42" i="2" s="1"/>
  <c r="O40" i="19"/>
  <c r="O39" i="42"/>
  <c r="O42" i="42" s="1"/>
  <c r="O47" i="42" s="1"/>
  <c r="G42" i="2"/>
  <c r="AS39" i="2"/>
  <c r="G40" i="19"/>
  <c r="AS40" i="2"/>
  <c r="G39" i="42"/>
  <c r="AI43" i="19"/>
  <c r="AI46" i="2"/>
  <c r="AI47" i="19" s="1"/>
  <c r="K43" i="19"/>
  <c r="K46" i="2"/>
  <c r="K47" i="19" s="1"/>
  <c r="J40" i="42"/>
  <c r="J42" i="42"/>
  <c r="J47" i="42" s="1"/>
  <c r="J48" i="42" s="1"/>
  <c r="H21" i="43"/>
  <c r="U33" i="19"/>
  <c r="U32" i="42"/>
  <c r="U42" i="42" s="1"/>
  <c r="U47" i="42" s="1"/>
  <c r="U42" i="2"/>
  <c r="M35" i="14"/>
  <c r="P37" i="28" s="1"/>
  <c r="N28" i="14"/>
  <c r="Q30" i="28" s="1"/>
  <c r="I30" i="28"/>
  <c r="Q20" i="28"/>
  <c r="N21" i="14"/>
  <c r="N18" i="43"/>
  <c r="F40" i="42"/>
  <c r="F42" i="42"/>
  <c r="F47" i="42" s="1"/>
  <c r="F48" i="42" s="1"/>
  <c r="AF46" i="2"/>
  <c r="AF47" i="19" s="1"/>
  <c r="AQ43" i="19"/>
  <c r="AQ46" i="2"/>
  <c r="AQ47" i="19" s="1"/>
  <c r="AA43" i="19"/>
  <c r="AA46" i="2"/>
  <c r="AA47" i="19" s="1"/>
  <c r="AJ46" i="2"/>
  <c r="AJ47" i="19" s="1"/>
  <c r="AJ43" i="19"/>
  <c r="AC33" i="19"/>
  <c r="AC32" i="42"/>
  <c r="AC42" i="42" s="1"/>
  <c r="AC47" i="42" s="1"/>
  <c r="AC42" i="2"/>
  <c r="J30" i="28"/>
  <c r="K23" i="28"/>
  <c r="M28" i="14"/>
  <c r="P30" i="28" s="1"/>
  <c r="E42" i="42"/>
  <c r="E47" i="42" s="1"/>
  <c r="E48" i="42" s="1"/>
  <c r="Z46" i="2"/>
  <c r="Z47" i="19" s="1"/>
  <c r="D46" i="2"/>
  <c r="D47" i="19" s="1"/>
  <c r="D43" i="19"/>
  <c r="O19" i="43"/>
  <c r="R21" i="28"/>
  <c r="J37" i="28"/>
  <c r="M42" i="42"/>
  <c r="M47" i="42" s="1"/>
  <c r="D47" i="42"/>
  <c r="D48" i="42" s="1"/>
  <c r="AN18" i="42"/>
  <c r="AN47" i="42" s="1"/>
  <c r="AF18" i="42"/>
  <c r="AF47" i="42" s="1"/>
  <c r="X18" i="42"/>
  <c r="X47" i="42" s="1"/>
  <c r="P18" i="42"/>
  <c r="P47" i="42" s="1"/>
  <c r="H18" i="42"/>
  <c r="AR46" i="2"/>
  <c r="AR47" i="19" s="1"/>
  <c r="AR43" i="19"/>
  <c r="AB46" i="2"/>
  <c r="AB47" i="19" s="1"/>
  <c r="AB43" i="19"/>
  <c r="P46" i="2"/>
  <c r="P47" i="19" s="1"/>
  <c r="AO43" i="19"/>
  <c r="AO46" i="2"/>
  <c r="AO47" i="19" s="1"/>
  <c r="AG43" i="19"/>
  <c r="AG46" i="2"/>
  <c r="AG47" i="19" s="1"/>
  <c r="J21" i="43"/>
  <c r="N20" i="43"/>
  <c r="E40" i="42"/>
  <c r="AS46" i="2" l="1"/>
  <c r="AS47" i="19" s="1"/>
  <c r="AS43" i="19"/>
  <c r="H19" i="42"/>
  <c r="H47" i="42"/>
  <c r="H48" i="42" s="1"/>
  <c r="N21" i="43"/>
  <c r="Q23" i="28"/>
  <c r="A4" i="14" s="1"/>
  <c r="G40" i="42"/>
  <c r="G42" i="42"/>
  <c r="G47" i="42" s="1"/>
  <c r="G48" i="42" s="1"/>
  <c r="AM46" i="2"/>
  <c r="AM47" i="19" s="1"/>
  <c r="AM43" i="19"/>
  <c r="M46" i="2"/>
  <c r="M47" i="19" s="1"/>
  <c r="M43" i="19"/>
  <c r="AS47" i="2"/>
  <c r="AS41" i="19"/>
  <c r="P27" i="28"/>
  <c r="W46" i="2"/>
  <c r="W47" i="19" s="1"/>
  <c r="W43" i="19"/>
  <c r="AC46" i="2"/>
  <c r="AC47" i="19" s="1"/>
  <c r="AC43" i="19"/>
  <c r="AS40" i="19"/>
  <c r="AS39" i="42"/>
  <c r="AS42" i="42" s="1"/>
  <c r="O23" i="28"/>
  <c r="AK46" i="2"/>
  <c r="AK47" i="19" s="1"/>
  <c r="AK43" i="19"/>
  <c r="P34" i="28"/>
  <c r="O46" i="2"/>
  <c r="O47" i="19" s="1"/>
  <c r="O43" i="19"/>
  <c r="G46" i="2"/>
  <c r="G47" i="19" s="1"/>
  <c r="G43" i="19"/>
  <c r="E46" i="2"/>
  <c r="E47" i="19" s="1"/>
  <c r="A7" i="2" s="1"/>
  <c r="E43" i="19"/>
  <c r="A5" i="2" s="1"/>
  <c r="G23" i="28"/>
  <c r="E8" i="27" s="1"/>
  <c r="AS19" i="19"/>
  <c r="AS18" i="42"/>
  <c r="U46" i="2"/>
  <c r="U47" i="19" s="1"/>
  <c r="U43" i="19"/>
  <c r="AE46" i="2"/>
  <c r="AE47" i="19" s="1"/>
  <c r="AE43" i="19"/>
  <c r="E6" i="27" l="1"/>
  <c r="E5" i="27"/>
  <c r="AS48" i="19"/>
  <c r="A6" i="2" s="1"/>
  <c r="T16" i="28"/>
  <c r="A3" i="2"/>
  <c r="AS47" i="42"/>
  <c r="A6" i="14"/>
  <c r="A3" i="14"/>
</calcChain>
</file>

<file path=xl/sharedStrings.xml><?xml version="1.0" encoding="utf-8"?>
<sst xmlns="http://schemas.openxmlformats.org/spreadsheetml/2006/main" count="943" uniqueCount="385">
  <si>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</si>
  <si>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</si>
  <si>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</si>
  <si>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</si>
  <si>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</si>
  <si>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</si>
  <si>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</si>
  <si>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</si>
  <si>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</si>
  <si>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</si>
  <si>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</si>
  <si>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</si>
  <si>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</si>
  <si>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</si>
  <si>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</si>
  <si>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</si>
  <si>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</si>
  <si>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</si>
  <si>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</si>
  <si>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</si>
  <si>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</si>
  <si>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</si>
  <si>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</si>
  <si>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</si>
  <si>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</si>
  <si>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</si>
  <si>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</si>
  <si>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</si>
  <si>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</si>
  <si>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</si>
  <si>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</si>
  <si>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</si>
  <si>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</si>
  <si>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</si>
  <si>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</si>
  <si>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</si>
  <si>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</si>
  <si>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</si>
  <si>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</si>
  <si>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</si>
  <si>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</si>
  <si>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</si>
  <si>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</si>
  <si>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</si>
  <si>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</si>
  <si>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</si>
  <si>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</si>
  <si>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</si>
  <si>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</si>
  <si>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</si>
  <si>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</si>
  <si>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</si>
  <si>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</si>
  <si>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</si>
  <si>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</si>
  <si>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</si>
  <si>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</si>
  <si>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</si>
  <si>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</si>
  <si>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</si>
  <si>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</si>
  <si>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</si>
  <si>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</si>
  <si>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</si>
  <si>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</si>
  <si>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</si>
  <si>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</si>
  <si>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</si>
  <si>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</si>
  <si>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</si>
  <si>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</si>
  <si>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</si>
  <si>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</si>
  <si>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</si>
  <si>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</si>
  <si>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</si>
  <si>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</si>
  <si>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</si>
  <si>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</si>
  <si>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</si>
  <si>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</si>
  <si>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</si>
  <si>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</si>
  <si>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</si>
  <si>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</si>
  <si>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</si>
  <si>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</si>
  <si>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</si>
  <si>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</si>
  <si>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</si>
  <si>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</si>
  <si>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</si>
  <si>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</si>
  <si>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</si>
  <si>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</si>
  <si>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</si>
  <si>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</si>
  <si>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</si>
  <si>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</si>
  <si>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</si>
  <si>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</si>
  <si>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</si>
  <si>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</si>
  <si>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</si>
  <si>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</si>
  <si>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</si>
  <si>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</si>
  <si>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</si>
  <si>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</si>
  <si>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</si>
  <si>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</si>
  <si>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</si>
  <si>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</si>
  <si>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</si>
  <si>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</si>
  <si>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</si>
  <si>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</si>
  <si>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</si>
  <si>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</si>
  <si>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</si>
  <si>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</si>
  <si>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</si>
  <si>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</si>
  <si>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</si>
  <si>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</si>
  <si>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</si>
  <si>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</si>
  <si>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</si>
  <si>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</si>
  <si>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</si>
  <si>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</si>
  <si>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</si>
  <si>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</si>
  <si>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</si>
  <si>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</si>
  <si>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</si>
  <si>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</si>
  <si>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</si>
  <si>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</si>
  <si>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</si>
  <si>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</si>
  <si>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</si>
  <si>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</si>
  <si>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</si>
  <si>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</si>
  <si>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</si>
  <si>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</si>
  <si>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</si>
  <si>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</si>
  <si>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</si>
  <si>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</si>
  <si>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</si>
  <si>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</si>
  <si>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</si>
  <si>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</si>
  <si>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</si>
  <si>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</si>
  <si>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</si>
  <si>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</si>
  <si>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</si>
  <si>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</si>
  <si>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</si>
  <si>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</si>
  <si>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</si>
  <si>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</si>
  <si>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</si>
  <si>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</si>
  <si>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</si>
  <si>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</si>
  <si>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</si>
  <si>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</si>
  <si>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</si>
  <si>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</si>
  <si>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</si>
  <si>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</si>
  <si>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</si>
  <si>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</si>
  <si>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</si>
  <si>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</si>
  <si>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</si>
  <si>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</si>
  <si>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</si>
  <si>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</si>
  <si>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</si>
  <si>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</si>
  <si>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</si>
  <si>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</si>
  <si>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</si>
  <si>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</si>
  <si>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</si>
  <si>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</si>
  <si>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</si>
  <si>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</si>
  <si>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</si>
  <si>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</si>
  <si>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</si>
  <si>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</si>
  <si>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</si>
  <si>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</si>
  <si>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</si>
  <si>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</si>
  <si>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</si>
  <si>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</si>
  <si>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</si>
  <si>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</si>
  <si>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</si>
  <si>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</si>
  <si>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января  2011 года </t>
  </si>
  <si>
    <t>Nominal or notional principal amounts outstanding at end-January 2011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</si>
  <si>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</si>
  <si>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</si>
  <si>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</si>
  <si>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</si>
  <si>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</si>
  <si>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</si>
  <si>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</si>
  <si>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</si>
  <si>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</si>
  <si>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</si>
  <si>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</si>
  <si>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</si>
  <si>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</si>
  <si>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</si>
  <si>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</si>
  <si>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</si>
  <si>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</si>
  <si>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</si>
  <si>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</si>
  <si>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</si>
  <si>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</si>
  <si>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</si>
  <si>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574</t>
  </si>
  <si>
    <t>ООО "ЗЕМКОМБАНК"</t>
  </si>
  <si>
    <t>РОСТОВСКАЯ ОБЛАСТЬ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</si>
  <si>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</si>
  <si>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</si>
  <si>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</si>
  <si>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</si>
  <si>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</si>
  <si>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</si>
  <si>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</si>
  <si>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</si>
  <si>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</si>
  <si>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</si>
  <si>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</si>
  <si>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</si>
  <si>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</si>
  <si>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</si>
  <si>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</si>
  <si>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</si>
  <si>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</si>
  <si>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</si>
  <si>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</si>
  <si>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</si>
  <si>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</si>
  <si>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</si>
  <si>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</si>
  <si>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</si>
  <si>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</si>
  <si>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</si>
  <si>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</si>
  <si>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</si>
  <si>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</si>
  <si>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</si>
  <si>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</si>
  <si>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</si>
  <si>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</si>
  <si>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</si>
  <si>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</si>
  <si>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</si>
  <si>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</si>
  <si>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</si>
  <si>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</si>
  <si>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</si>
  <si>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</si>
  <si>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</si>
  <si>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</si>
  <si>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</si>
  <si>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</si>
  <si>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</si>
  <si>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</si>
  <si>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</si>
  <si>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</si>
  <si>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</si>
  <si>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</si>
  <si>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</si>
  <si>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</si>
  <si>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</si>
  <si>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</si>
  <si>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</si>
  <si>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</si>
  <si>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</si>
  <si>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</si>
  <si>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</si>
  <si>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</si>
  <si>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</si>
  <si>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</si>
  <si>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</si>
  <si>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</si>
  <si>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</si>
  <si>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</si>
  <si>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</si>
  <si>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</si>
  <si>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</si>
  <si>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</si>
  <si>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</si>
  <si>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</si>
  <si>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</si>
  <si>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</si>
  <si>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</si>
  <si>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</si>
  <si>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</si>
  <si>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</si>
  <si>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</si>
  <si>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</si>
  <si>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</si>
  <si>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</si>
  <si>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</si>
  <si>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</si>
  <si>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</si>
  <si>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</si>
  <si>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2820</t>
  </si>
  <si>
    <t>ООО "АМТ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</si>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</sst>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55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216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211</v>
      </c>
    </row>
    <row r="15" spans="1:4">
      <c r="A15">
        <v>12</v>
      </c>
      <c r="B15" s="438" t="s">
        <v>236</v>
      </c>
      <c r="C15" s="439" t="s">
        <v>237</v>
      </c>
      <c r="D15" s="439" t="s">
        <v>226</v>
      </c>
    </row>
    <row r="16" spans="1:4">
      <c r="A16">
        <v>13</v>
      </c>
      <c r="B16" s="438" t="s">
        <v>238</v>
      </c>
      <c r="C16" s="439" t="s">
        <v>239</v>
      </c>
      <c r="D16" s="439" t="s">
        <v>226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216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216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233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256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256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216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256</v>
      </c>
    </row>
    <row r="83" spans="1:4">
      <c r="A83">
        <v>80</v>
      </c>
      <c r="B83" s="438" t="s">
        <v>373</v>
      </c>
      <c r="C83" s="439" t="s">
        <v>374</v>
      </c>
      <c r="D83" s="439" t="s">
        <v>211</v>
      </c>
    </row>
    <row r="84" spans="1:4">
      <c r="A84">
        <v>81</v>
      </c>
      <c r="B84" s="438" t="s">
        <v>375</v>
      </c>
      <c r="C84" s="439" t="s">
        <v>376</v>
      </c>
      <c r="D84" s="439" t="s">
        <v>211</v>
      </c>
    </row>
    <row r="85" spans="1:4">
      <c r="A85">
        <v>82</v>
      </c>
      <c r="B85" s="438" t="s">
        <v>377</v>
      </c>
      <c r="C85" s="439" t="s">
        <v>378</v>
      </c>
      <c r="D85" s="439" t="s">
        <v>211</v>
      </c>
    </row>
    <row r="86" spans="1:4">
      <c r="A86">
        <v>83</v>
      </c>
      <c r="B86" s="438" t="s">
        <v>379</v>
      </c>
      <c r="C86" s="439" t="s">
        <v>380</v>
      </c>
      <c r="D86" s="439" t="s">
        <v>211</v>
      </c>
    </row>
    <row r="87" spans="1:4">
      <c r="A87">
        <v>84</v>
      </c>
      <c r="B87" s="438" t="s">
        <v>381</v>
      </c>
      <c r="C87" s="439" t="s">
        <v>382</v>
      </c>
      <c r="D87" s="439" t="s">
        <v>211</v>
      </c>
    </row>
    <row r="88" spans="1:4">
      <c r="A88">
        <v>85</v>
      </c>
      <c r="B88" s="438" t="s">
        <v>383</v>
      </c>
      <c r="C88" s="439" t="s">
        <v>384</v>
      </c>
      <c r="D88" s="439" t="s">
        <v>216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end-January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19647.809799819923</v>
      </c>
      <c r="E18" s="315">
        <v>6095.1929593399991</v>
      </c>
      <c r="F18" s="315">
        <v>908.3292273200002</v>
      </c>
      <c r="G18" s="315">
        <v>1472.2319943099997</v>
      </c>
      <c r="H18" s="315">
        <v>3957.5127251699996</v>
      </c>
      <c r="I18" s="315">
        <v>0</v>
      </c>
      <c r="J18" s="315">
        <v>997.65575808500012</v>
      </c>
      <c r="K18" s="315">
        <v>148.52839792</v>
      </c>
      <c r="L18" s="316">
        <v>0</v>
      </c>
      <c r="M18" s="297">
        <f t="shared" ref="M18:O20" si="0">+SUM(D18,G18,J18)</f>
        <v>22117.697552214922</v>
      </c>
      <c r="N18" s="297">
        <f>+SUM(E18,H18,K18)</f>
        <v>10201.234082429997</v>
      </c>
      <c r="O18" s="297">
        <f>+SUM(F18,I18,L18)</f>
        <v>908.3292273200002</v>
      </c>
    </row>
    <row r="19" spans="1:15" s="17" customFormat="1" ht="18" customHeight="1">
      <c r="A19" s="24"/>
      <c r="B19" s="51" t="s">
        <v>106</v>
      </c>
      <c r="C19" s="25"/>
      <c r="D19" s="315">
        <v>22967.22714914001</v>
      </c>
      <c r="E19" s="315">
        <v>8324.604460139999</v>
      </c>
      <c r="F19" s="315">
        <v>1566.7631936499997</v>
      </c>
      <c r="G19" s="315">
        <v>6283.4572331899953</v>
      </c>
      <c r="H19" s="315">
        <v>13477.324709950004</v>
      </c>
      <c r="I19" s="315">
        <v>0</v>
      </c>
      <c r="J19" s="315">
        <v>31.19939158</v>
      </c>
      <c r="K19" s="315">
        <v>67.603275350000004</v>
      </c>
      <c r="L19" s="316">
        <v>0</v>
      </c>
      <c r="M19" s="297">
        <f t="shared" si="0"/>
        <v>29281.883773910005</v>
      </c>
      <c r="N19" s="297">
        <f>+SUM(E19,H19,K19)</f>
        <v>21869.532445440003</v>
      </c>
      <c r="O19" s="297">
        <f>+SUM(F19,I19,L19)</f>
        <v>1566.7631936499997</v>
      </c>
    </row>
    <row r="20" spans="1:15" s="17" customFormat="1" ht="18" customHeight="1">
      <c r="A20" s="20"/>
      <c r="B20" s="51" t="s">
        <v>107</v>
      </c>
      <c r="C20" s="25"/>
      <c r="D20" s="315">
        <v>5940.1619429849889</v>
      </c>
      <c r="E20" s="315">
        <v>3597.1784239199987</v>
      </c>
      <c r="F20" s="315">
        <v>1568.35411101</v>
      </c>
      <c r="G20" s="315">
        <v>5882.0420997799965</v>
      </c>
      <c r="H20" s="315">
        <v>724.96361173999992</v>
      </c>
      <c r="I20" s="315">
        <v>6.1512222899999998</v>
      </c>
      <c r="J20" s="315">
        <v>5049.1635381299993</v>
      </c>
      <c r="K20" s="315">
        <v>1546.8784278400001</v>
      </c>
      <c r="L20" s="316">
        <v>12.17012443</v>
      </c>
      <c r="M20" s="297">
        <f t="shared" si="0"/>
        <v>16871.367580894985</v>
      </c>
      <c r="N20" s="297">
        <f t="shared" si="0"/>
        <v>5869.0204634999982</v>
      </c>
      <c r="O20" s="297">
        <f t="shared" si="0"/>
        <v>1586.6754577300001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48555.198891944921</v>
      </c>
      <c r="E21" s="296">
        <f t="shared" ref="E21:K21" si="1">+SUM(E18:E20)</f>
        <v>18016.975843399996</v>
      </c>
      <c r="F21" s="296">
        <f t="shared" si="1"/>
        <v>4043.4465319799997</v>
      </c>
      <c r="G21" s="296">
        <f t="shared" si="1"/>
        <v>13637.731327279991</v>
      </c>
      <c r="H21" s="296">
        <f t="shared" si="1"/>
        <v>18159.801046860004</v>
      </c>
      <c r="I21" s="296">
        <f>+SUM(I18:I20)</f>
        <v>6.1512222899999998</v>
      </c>
      <c r="J21" s="296">
        <f>+SUM(J18:J20)</f>
        <v>6078.018687795</v>
      </c>
      <c r="K21" s="296">
        <f t="shared" si="1"/>
        <v>1763.0101011100001</v>
      </c>
      <c r="L21" s="313">
        <f>+SUM(L18:L20)</f>
        <v>12.17012443</v>
      </c>
      <c r="M21" s="314">
        <f>+SUM(M18:M20)</f>
        <v>68270.94890701992</v>
      </c>
      <c r="N21" s="296">
        <f>+SUM(N18:N20)</f>
        <v>37939.786991369998</v>
      </c>
      <c r="O21" s="296">
        <f>+SUM(O18:O20)</f>
        <v>4061.7678786999995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18" sqref="B1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25478.859358859943</v>
      </c>
      <c r="E15" s="430">
        <f>OUT_1!E15</f>
        <v>6759.1132574100038</v>
      </c>
      <c r="F15" s="430">
        <f>OUT_1!F15</f>
        <v>16.623255219999997</v>
      </c>
      <c r="G15" s="430">
        <f>OUT_1!G15</f>
        <v>109.55250434</v>
      </c>
      <c r="H15" s="430">
        <f>OUT_1!H15</f>
        <v>1354.3662194400001</v>
      </c>
      <c r="I15" s="430">
        <f>OUT_1!I15</f>
        <v>10.35942706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28.573195809999994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19445.605420699947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76.58413007999998</v>
      </c>
      <c r="AS15" s="430">
        <f>OUT_1!AS15</f>
        <v>26651.33198653995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30747.863200340023</v>
      </c>
      <c r="E16" s="430">
        <f>OUT_1!E16</f>
        <v>7995.291688050007</v>
      </c>
      <c r="F16" s="430">
        <f>OUT_1!F16</f>
        <v>315.68266089000002</v>
      </c>
      <c r="G16" s="430">
        <f>OUT_1!G16</f>
        <v>257.71917587000002</v>
      </c>
      <c r="H16" s="430">
        <f>OUT_1!H16</f>
        <v>1368.4366161799999</v>
      </c>
      <c r="I16" s="430">
        <f>OUT_1!I16</f>
        <v>43.106373669999996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150.18710737000001</v>
      </c>
      <c r="P16" s="430">
        <f>OUT_1!P16</f>
        <v>0</v>
      </c>
      <c r="Q16" s="430">
        <f>OUT_1!Q16</f>
        <v>0.44165385000000001</v>
      </c>
      <c r="R16" s="430">
        <f>OUT_1!R16</f>
        <v>0.40225290999999996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1.8870310000000001E-2</v>
      </c>
      <c r="AA16" s="430">
        <f>OUT_1!AA16</f>
        <v>13.89145066</v>
      </c>
      <c r="AB16" s="430">
        <f>OUT_1!AB16</f>
        <v>0</v>
      </c>
      <c r="AC16" s="430">
        <f>OUT_1!AC16</f>
        <v>0</v>
      </c>
      <c r="AD16" s="430">
        <f>OUT_1!AD16</f>
        <v>0.12829013</v>
      </c>
      <c r="AE16" s="430">
        <f>OUT_1!AE16</f>
        <v>16.352006899999999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23985.393003409998</v>
      </c>
      <c r="AK16" s="430">
        <f>OUT_1!AK16</f>
        <v>0</v>
      </c>
      <c r="AL16" s="430">
        <f>OUT_1!AL16</f>
        <v>296.34142957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0.58947734000000007</v>
      </c>
      <c r="AR16" s="430">
        <f>OUT_1!AR16</f>
        <v>525.34434838000004</v>
      </c>
      <c r="AS16" s="430">
        <f>OUT_1!AS16</f>
        <v>32858.594802915009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7682.5834472799997</v>
      </c>
      <c r="E17" s="430">
        <f>OUT_1!E17</f>
        <v>3380.4135987400009</v>
      </c>
      <c r="F17" s="430">
        <f>OUT_1!F17</f>
        <v>62.613141169999999</v>
      </c>
      <c r="G17" s="430">
        <f>OUT_1!G17</f>
        <v>70.454796970000004</v>
      </c>
      <c r="H17" s="430">
        <f>OUT_1!H17</f>
        <v>1302.0968972100002</v>
      </c>
      <c r="I17" s="430">
        <f>OUT_1!I17</f>
        <v>42.986895249999996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4.7E-2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9622.4131420199992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47.780037309999997</v>
      </c>
      <c r="AS17" s="430">
        <f>OUT_1!AS17</f>
        <v>11105.694477974999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63909.306006479965</v>
      </c>
      <c r="E18" s="430">
        <f>OUT_1!E18</f>
        <v>18134.81854420001</v>
      </c>
      <c r="F18" s="430">
        <f>OUT_1!F18</f>
        <v>394.91905728</v>
      </c>
      <c r="G18" s="430">
        <f>OUT_1!G18</f>
        <v>437.72647718000002</v>
      </c>
      <c r="H18" s="430">
        <f>OUT_1!H18</f>
        <v>4024.8997328300002</v>
      </c>
      <c r="I18" s="430">
        <f>OUT_1!I18</f>
        <v>96.452695979999987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150.18710737000001</v>
      </c>
      <c r="P18" s="430">
        <f>OUT_1!P18</f>
        <v>0</v>
      </c>
      <c r="Q18" s="430">
        <f>OUT_1!Q18</f>
        <v>0.44165385000000001</v>
      </c>
      <c r="R18" s="430">
        <f>OUT_1!R18</f>
        <v>0.40225290999999996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1.8870310000000001E-2</v>
      </c>
      <c r="AA18" s="430">
        <f>OUT_1!AA18</f>
        <v>13.89145066</v>
      </c>
      <c r="AB18" s="430">
        <f>OUT_1!AB18</f>
        <v>0</v>
      </c>
      <c r="AC18" s="430">
        <f>OUT_1!AC18</f>
        <v>0</v>
      </c>
      <c r="AD18" s="430">
        <f>OUT_1!AD18</f>
        <v>0.12829013</v>
      </c>
      <c r="AE18" s="430">
        <f>OUT_1!AE18</f>
        <v>44.972202709999991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53053.411566129944</v>
      </c>
      <c r="AK18" s="430">
        <f>OUT_1!AK18</f>
        <v>0</v>
      </c>
      <c r="AL18" s="430">
        <f>OUT_1!AL18</f>
        <v>296.34142957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0.58947734000000007</v>
      </c>
      <c r="AR18" s="430">
        <f>OUT_1!AR18</f>
        <v>649.70851577000008</v>
      </c>
      <c r="AS18" s="430">
        <f>OUT_1!AS18</f>
        <v>70615.621267429946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63909.306006479965</v>
      </c>
      <c r="E19" s="436">
        <f t="shared" si="0"/>
        <v>18134.81854420001</v>
      </c>
      <c r="F19" s="436">
        <f t="shared" si="0"/>
        <v>394.91905728</v>
      </c>
      <c r="G19" s="436">
        <f t="shared" si="0"/>
        <v>437.72647718000002</v>
      </c>
      <c r="H19" s="436">
        <f t="shared" si="0"/>
        <v>4024.8997328300002</v>
      </c>
      <c r="I19" s="436">
        <f t="shared" si="0"/>
        <v>96.452695979999987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4077.0287008799996</v>
      </c>
      <c r="E29" s="430">
        <f>OUT_1!E29</f>
        <v>1367.2452930599998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5415.2154450000016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5429.7447194700007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13680.738423049997</v>
      </c>
      <c r="E30" s="430">
        <f>OUT_1!E30</f>
        <v>8775.6270932000007</v>
      </c>
      <c r="F30" s="430">
        <f>OUT_1!F30</f>
        <v>435.55907314000001</v>
      </c>
      <c r="G30" s="430">
        <f>OUT_1!G30</f>
        <v>1788.8612332700002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14730.34269677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19760.781943149999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6522.2939229200001</v>
      </c>
      <c r="E31" s="430">
        <f>OUT_1!E31</f>
        <v>2772.7427022900001</v>
      </c>
      <c r="F31" s="430">
        <f>OUT_1!F31</f>
        <v>492.84597183000005</v>
      </c>
      <c r="G31" s="430">
        <f>OUT_1!G31</f>
        <v>1787.3474186999997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1651.0838518599999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6613.156933799999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24280.061046849994</v>
      </c>
      <c r="E32" s="430">
        <f>OUT_1!E32</f>
        <v>12915.615088549999</v>
      </c>
      <c r="F32" s="430">
        <f>OUT_1!F32</f>
        <v>928.40504497000006</v>
      </c>
      <c r="G32" s="430">
        <f>OUT_1!G32</f>
        <v>3576.2086519699997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21796.641993630001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31803.683596419996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24280.061046849994</v>
      </c>
      <c r="E33" s="436">
        <f t="shared" si="1"/>
        <v>12915.615088549999</v>
      </c>
      <c r="F33" s="436">
        <f t="shared" si="1"/>
        <v>928.40504497000006</v>
      </c>
      <c r="G33" s="436">
        <f t="shared" si="1"/>
        <v>3576.2086519699997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1072.1066674399999</v>
      </c>
      <c r="E36" s="430">
        <f>OUT_1!E36</f>
        <v>87.674043210000008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1086.4216253400002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1146.1841559950001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98.802666930000001</v>
      </c>
      <c r="E37" s="430">
        <f>OUT_1!E37</f>
        <v>0</v>
      </c>
      <c r="F37" s="430">
        <f>OUT_1!F37</f>
        <v>10.965422689999999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32.84925741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98.802666930000001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6350.1048827400009</v>
      </c>
      <c r="E38" s="430">
        <f>OUT_1!E38</f>
        <v>271.70376229999999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6594.6155357400003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6608.2120903900004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7521.0142171100006</v>
      </c>
      <c r="E39" s="430">
        <f>OUT_1!E39</f>
        <v>359.37780551000003</v>
      </c>
      <c r="F39" s="430">
        <f>OUT_1!F39</f>
        <v>57.131398689999997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7713.8864184900003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7853.1989133150009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359.37780551000003</v>
      </c>
      <c r="F40" s="436">
        <f t="shared" si="2"/>
        <v>57.131398689999997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31801.075263959996</v>
      </c>
      <c r="E42" s="430">
        <f t="shared" si="3"/>
        <v>13274.992894059998</v>
      </c>
      <c r="F42" s="430">
        <f t="shared" si="3"/>
        <v>985.53644366000003</v>
      </c>
      <c r="G42" s="430">
        <f t="shared" si="3"/>
        <v>3576.2086519699997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29510.528412120002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39656.882509734998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95710.381270439961</v>
      </c>
      <c r="E47" s="431">
        <f t="shared" si="4"/>
        <v>31409.811438260011</v>
      </c>
      <c r="F47" s="431">
        <f t="shared" si="4"/>
        <v>1380.4555009400001</v>
      </c>
      <c r="G47" s="431">
        <f t="shared" si="4"/>
        <v>4013.9351291499997</v>
      </c>
      <c r="H47" s="431">
        <f t="shared" si="4"/>
        <v>4024.8997328300002</v>
      </c>
      <c r="I47" s="431">
        <f t="shared" si="4"/>
        <v>96.452695979999987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150.18710737000001</v>
      </c>
      <c r="P47" s="431">
        <f t="shared" si="4"/>
        <v>0</v>
      </c>
      <c r="Q47" s="431">
        <f t="shared" si="4"/>
        <v>0.44165385000000001</v>
      </c>
      <c r="R47" s="431">
        <f t="shared" si="4"/>
        <v>0.40225290999999996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1.8870310000000001E-2</v>
      </c>
      <c r="AA47" s="431">
        <f t="shared" si="4"/>
        <v>13.89145066</v>
      </c>
      <c r="AB47" s="431">
        <f t="shared" si="4"/>
        <v>0</v>
      </c>
      <c r="AC47" s="431">
        <f t="shared" si="4"/>
        <v>0</v>
      </c>
      <c r="AD47" s="431">
        <f t="shared" si="4"/>
        <v>0.12829013</v>
      </c>
      <c r="AE47" s="431">
        <f t="shared" si="4"/>
        <v>44.972202709999991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82563.939978249953</v>
      </c>
      <c r="AK47" s="431">
        <f t="shared" si="4"/>
        <v>0</v>
      </c>
      <c r="AL47" s="431">
        <f t="shared" si="4"/>
        <v>296.34142957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0.58947734000000007</v>
      </c>
      <c r="AR47" s="431">
        <f t="shared" si="4"/>
        <v>815.13186947000008</v>
      </c>
      <c r="AS47" s="431">
        <f t="shared" si="4"/>
        <v>110272.50377716494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95710.381270439961</v>
      </c>
      <c r="E48" s="390">
        <f t="shared" si="5"/>
        <v>31409.811438260011</v>
      </c>
      <c r="F48" s="390">
        <f t="shared" si="5"/>
        <v>1380.4555009400001</v>
      </c>
      <c r="G48" s="390">
        <f t="shared" si="5"/>
        <v>4013.9351291499997</v>
      </c>
      <c r="H48" s="390">
        <f t="shared" si="5"/>
        <v>4024.8997328300002</v>
      </c>
      <c r="I48" s="390">
        <f t="shared" si="5"/>
        <v>96.452695979999987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января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19647.809799819923</v>
      </c>
      <c r="E18" s="430">
        <f>OUT_4!E18</f>
        <v>6095.1929593399991</v>
      </c>
      <c r="F18" s="430">
        <f>OUT_4!F18</f>
        <v>908.3292273200002</v>
      </c>
      <c r="G18" s="430">
        <f>OUT_4!G18</f>
        <v>1472.2319943099997</v>
      </c>
      <c r="H18" s="430">
        <f>OUT_4!H18</f>
        <v>3957.5127251699996</v>
      </c>
      <c r="I18" s="430">
        <f>OUT_4!I18</f>
        <v>0</v>
      </c>
      <c r="J18" s="430">
        <f>OUT_4!J18</f>
        <v>997.65575808500012</v>
      </c>
      <c r="K18" s="430">
        <f>OUT_4!K18</f>
        <v>148.52839792</v>
      </c>
      <c r="L18" s="430">
        <f>OUT_4!L18</f>
        <v>0</v>
      </c>
      <c r="M18" s="430">
        <f>OUT_4!M18</f>
        <v>22117.697552214922</v>
      </c>
      <c r="N18" s="430">
        <f>OUT_4!N18</f>
        <v>10201.234082429997</v>
      </c>
      <c r="O18" s="430">
        <f>OUT_4!O18</f>
        <v>908.3292273200002</v>
      </c>
    </row>
    <row r="19" spans="1:16" s="376" customFormat="1" ht="15">
      <c r="A19" s="385"/>
      <c r="B19" s="444" t="s">
        <v>158</v>
      </c>
      <c r="C19" s="445"/>
      <c r="D19" s="430">
        <f>OUT_4!D19</f>
        <v>22967.22714914001</v>
      </c>
      <c r="E19" s="430">
        <f>OUT_4!E19</f>
        <v>8324.604460139999</v>
      </c>
      <c r="F19" s="430">
        <f>OUT_4!F19</f>
        <v>1566.7631936499997</v>
      </c>
      <c r="G19" s="430">
        <f>OUT_4!G19</f>
        <v>6283.4572331899953</v>
      </c>
      <c r="H19" s="430">
        <f>OUT_4!H19</f>
        <v>13477.324709950004</v>
      </c>
      <c r="I19" s="430">
        <f>OUT_4!I19</f>
        <v>0</v>
      </c>
      <c r="J19" s="430">
        <f>OUT_4!J19</f>
        <v>31.19939158</v>
      </c>
      <c r="K19" s="430">
        <f>OUT_4!K19</f>
        <v>67.603275350000004</v>
      </c>
      <c r="L19" s="430">
        <f>OUT_4!L19</f>
        <v>0</v>
      </c>
      <c r="M19" s="430">
        <f>OUT_4!M19</f>
        <v>29281.883773910005</v>
      </c>
      <c r="N19" s="430">
        <f>OUT_4!N19</f>
        <v>21869.532445440003</v>
      </c>
      <c r="O19" s="430">
        <f>OUT_4!O19</f>
        <v>1566.7631936499997</v>
      </c>
    </row>
    <row r="20" spans="1:16" s="376" customFormat="1" ht="15">
      <c r="A20" s="382"/>
      <c r="B20" s="386" t="s">
        <v>159</v>
      </c>
      <c r="C20" s="386"/>
      <c r="D20" s="430">
        <f>OUT_4!D20</f>
        <v>5940.1619429849889</v>
      </c>
      <c r="E20" s="430">
        <f>OUT_4!E20</f>
        <v>3597.1784239199987</v>
      </c>
      <c r="F20" s="430">
        <f>OUT_4!F20</f>
        <v>1568.35411101</v>
      </c>
      <c r="G20" s="430">
        <f>OUT_4!G20</f>
        <v>5882.0420997799965</v>
      </c>
      <c r="H20" s="430">
        <f>OUT_4!H20</f>
        <v>724.96361173999992</v>
      </c>
      <c r="I20" s="430">
        <f>OUT_4!I20</f>
        <v>6.1512222899999998</v>
      </c>
      <c r="J20" s="430">
        <f>OUT_4!J20</f>
        <v>5049.1635381299993</v>
      </c>
      <c r="K20" s="430">
        <f>OUT_4!K20</f>
        <v>1546.8784278400001</v>
      </c>
      <c r="L20" s="430">
        <f>OUT_4!L20</f>
        <v>12.17012443</v>
      </c>
      <c r="M20" s="430">
        <f>OUT_4!M20</f>
        <v>16871.367580894985</v>
      </c>
      <c r="N20" s="430">
        <f>OUT_4!N20</f>
        <v>5869.0204634999982</v>
      </c>
      <c r="O20" s="430">
        <f>OUT_4!O20</f>
        <v>1586.6754577300001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48555.198891944921</v>
      </c>
      <c r="E21" s="431">
        <f>OUT_4!E21</f>
        <v>18016.975843399996</v>
      </c>
      <c r="F21" s="431">
        <f>OUT_4!F21</f>
        <v>4043.4465319799997</v>
      </c>
      <c r="G21" s="431">
        <f>OUT_4!G21</f>
        <v>13637.731327279991</v>
      </c>
      <c r="H21" s="431">
        <f>OUT_4!H21</f>
        <v>18159.801046860004</v>
      </c>
      <c r="I21" s="431">
        <f>OUT_4!I21</f>
        <v>6.1512222899999998</v>
      </c>
      <c r="J21" s="431">
        <f>OUT_4!J21</f>
        <v>6078.018687795</v>
      </c>
      <c r="K21" s="431">
        <f>OUT_4!K21</f>
        <v>1763.0101011100001</v>
      </c>
      <c r="L21" s="431">
        <f>OUT_4!L21</f>
        <v>12.17012443</v>
      </c>
      <c r="M21" s="431">
        <f>OUT_4!M21</f>
        <v>68270.94890701992</v>
      </c>
      <c r="N21" s="431">
        <f>OUT_4!N21</f>
        <v>37939.786991369998</v>
      </c>
      <c r="O21" s="431">
        <f>OUT_4!O21</f>
        <v>4061.7678786999995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25478.859358859943</v>
      </c>
      <c r="E15" s="227">
        <v>6759.1132574100038</v>
      </c>
      <c r="F15" s="225">
        <v>16.623255219999997</v>
      </c>
      <c r="G15" s="227">
        <v>109.55250434</v>
      </c>
      <c r="H15" s="227">
        <v>1354.3662194400001</v>
      </c>
      <c r="I15" s="227">
        <v>10.35942706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28.573195809999994</v>
      </c>
      <c r="AF15" s="227"/>
      <c r="AG15" s="227"/>
      <c r="AH15" s="227"/>
      <c r="AI15" s="227"/>
      <c r="AJ15" s="227">
        <v>19445.605420699947</v>
      </c>
      <c r="AK15" s="227"/>
      <c r="AL15" s="227"/>
      <c r="AM15" s="227"/>
      <c r="AN15" s="227"/>
      <c r="AO15" s="227"/>
      <c r="AP15" s="227"/>
      <c r="AQ15" s="227"/>
      <c r="AR15" s="227">
        <v>76.58413007999998</v>
      </c>
      <c r="AS15" s="295">
        <f>SUM(D15:AR15)/2</f>
        <v>26651.33198653995</v>
      </c>
    </row>
    <row r="16" spans="1:62" s="23" customFormat="1" ht="18" customHeight="1">
      <c r="A16" s="26"/>
      <c r="B16" s="51" t="s">
        <v>106</v>
      </c>
      <c r="C16" s="328"/>
      <c r="D16" s="227">
        <v>30747.863200340023</v>
      </c>
      <c r="E16" s="227">
        <v>7995.291688050007</v>
      </c>
      <c r="F16" s="227">
        <v>315.68266089000002</v>
      </c>
      <c r="G16" s="227">
        <v>257.71917587000002</v>
      </c>
      <c r="H16" s="227">
        <v>1368.4366161799999</v>
      </c>
      <c r="I16" s="225">
        <v>43.106373669999996</v>
      </c>
      <c r="J16" s="227"/>
      <c r="K16" s="227"/>
      <c r="L16" s="227"/>
      <c r="M16" s="227"/>
      <c r="N16" s="227"/>
      <c r="O16" s="227">
        <v>150.18710737000001</v>
      </c>
      <c r="P16" s="227"/>
      <c r="Q16" s="227">
        <v>0.44165385000000001</v>
      </c>
      <c r="R16" s="227">
        <v>0.40225290999999996</v>
      </c>
      <c r="S16" s="227"/>
      <c r="T16" s="227"/>
      <c r="U16" s="227"/>
      <c r="V16" s="227"/>
      <c r="W16" s="227"/>
      <c r="X16" s="227"/>
      <c r="Y16" s="227"/>
      <c r="Z16" s="227">
        <v>1.8870310000000001E-2</v>
      </c>
      <c r="AA16" s="227">
        <v>13.89145066</v>
      </c>
      <c r="AB16" s="227"/>
      <c r="AC16" s="227"/>
      <c r="AD16" s="227">
        <v>0.12829013</v>
      </c>
      <c r="AE16" s="227">
        <v>16.352006899999999</v>
      </c>
      <c r="AF16" s="227"/>
      <c r="AG16" s="227"/>
      <c r="AH16" s="227"/>
      <c r="AI16" s="227"/>
      <c r="AJ16" s="227">
        <v>23985.393003409998</v>
      </c>
      <c r="AK16" s="227"/>
      <c r="AL16" s="227">
        <v>296.34142957</v>
      </c>
      <c r="AM16" s="227"/>
      <c r="AN16" s="227"/>
      <c r="AO16" s="227"/>
      <c r="AP16" s="227"/>
      <c r="AQ16" s="227">
        <v>0.58947734000000007</v>
      </c>
      <c r="AR16" s="227">
        <v>525.34434838000004</v>
      </c>
      <c r="AS16" s="295">
        <f>SUM(D16:AR16)/2</f>
        <v>32858.594802915009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7682.5834472799997</v>
      </c>
      <c r="E17" s="227">
        <v>3380.4135987400009</v>
      </c>
      <c r="F17" s="227">
        <v>62.613141169999999</v>
      </c>
      <c r="G17" s="227">
        <v>70.454796970000004</v>
      </c>
      <c r="H17" s="227">
        <v>1302.0968972100002</v>
      </c>
      <c r="I17" s="227">
        <v>42.986895249999996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4.7E-2</v>
      </c>
      <c r="AF17" s="227"/>
      <c r="AG17" s="227"/>
      <c r="AH17" s="227"/>
      <c r="AI17" s="227"/>
      <c r="AJ17" s="227">
        <v>9622.4131420199992</v>
      </c>
      <c r="AK17" s="227"/>
      <c r="AL17" s="227"/>
      <c r="AM17" s="227"/>
      <c r="AN17" s="227"/>
      <c r="AO17" s="227"/>
      <c r="AP17" s="227"/>
      <c r="AQ17" s="227"/>
      <c r="AR17" s="227">
        <v>47.780037309999997</v>
      </c>
      <c r="AS17" s="295">
        <f>SUM(D17:AR17)/2</f>
        <v>11105.694477974999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63909.306006479965</v>
      </c>
      <c r="E18" s="295">
        <f t="shared" si="0"/>
        <v>18134.81854420001</v>
      </c>
      <c r="F18" s="295">
        <f t="shared" si="0"/>
        <v>394.91905728</v>
      </c>
      <c r="G18" s="295">
        <f t="shared" si="0"/>
        <v>437.72647718000002</v>
      </c>
      <c r="H18" s="295">
        <f t="shared" si="0"/>
        <v>4024.8997328300002</v>
      </c>
      <c r="I18" s="295">
        <f t="shared" si="0"/>
        <v>96.452695979999987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150.18710737000001</v>
      </c>
      <c r="P18" s="295">
        <f t="shared" si="0"/>
        <v>0</v>
      </c>
      <c r="Q18" s="295">
        <f t="shared" si="0"/>
        <v>0.44165385000000001</v>
      </c>
      <c r="R18" s="295">
        <f t="shared" si="0"/>
        <v>0.40225290999999996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1.8870310000000001E-2</v>
      </c>
      <c r="AA18" s="295">
        <f t="shared" si="0"/>
        <v>13.89145066</v>
      </c>
      <c r="AB18" s="295">
        <f t="shared" si="0"/>
        <v>0</v>
      </c>
      <c r="AC18" s="295">
        <f t="shared" si="0"/>
        <v>0</v>
      </c>
      <c r="AD18" s="295">
        <f t="shared" si="0"/>
        <v>0.12829013</v>
      </c>
      <c r="AE18" s="295">
        <f t="shared" si="0"/>
        <v>44.972202709999991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53053.411566129944</v>
      </c>
      <c r="AK18" s="295">
        <f t="shared" si="0"/>
        <v>0</v>
      </c>
      <c r="AL18" s="295">
        <f t="shared" si="0"/>
        <v>296.34142957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0.58947734000000007</v>
      </c>
      <c r="AR18" s="295">
        <f t="shared" si="0"/>
        <v>649.70851577000008</v>
      </c>
      <c r="AS18" s="295">
        <f>SUM(D18:AR18)/2</f>
        <v>70615.621267429946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70615.621267429946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4077.0287008799996</v>
      </c>
      <c r="E29" s="227">
        <v>1367.2452930599998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5415.2154450000016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5429.7447194700007</v>
      </c>
    </row>
    <row r="30" spans="1:62" s="17" customFormat="1" ht="18" customHeight="1">
      <c r="A30" s="24"/>
      <c r="B30" s="51" t="s">
        <v>106</v>
      </c>
      <c r="C30" s="25"/>
      <c r="D30" s="227">
        <v>13680.738423049997</v>
      </c>
      <c r="E30" s="227">
        <v>8775.6270932000007</v>
      </c>
      <c r="F30" s="227">
        <v>435.55907314000001</v>
      </c>
      <c r="G30" s="227">
        <v>1788.8612332700002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14730.34269677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19760.781943149999</v>
      </c>
    </row>
    <row r="31" spans="1:62" s="17" customFormat="1" ht="18" customHeight="1">
      <c r="A31" s="20"/>
      <c r="B31" s="51" t="s">
        <v>107</v>
      </c>
      <c r="C31" s="25"/>
      <c r="D31" s="227">
        <v>6522.2939229200001</v>
      </c>
      <c r="E31" s="227">
        <v>2772.7427022900001</v>
      </c>
      <c r="F31" s="227">
        <v>492.84597183000005</v>
      </c>
      <c r="G31" s="227">
        <v>1787.3474186999997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1651.0838518599999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6613.156933799999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24280.061046849994</v>
      </c>
      <c r="E32" s="295">
        <f t="shared" si="2"/>
        <v>12915.615088549999</v>
      </c>
      <c r="F32" s="295">
        <f t="shared" si="2"/>
        <v>928.40504497000006</v>
      </c>
      <c r="G32" s="295">
        <f t="shared" si="2"/>
        <v>3576.2086519699997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21796.641993630001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31803.683596419996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31803.683596419996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1072.1066674399999</v>
      </c>
      <c r="E36" s="227">
        <v>87.674043210000008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1086.4216253400002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1146.1841559950001</v>
      </c>
    </row>
    <row r="37" spans="1:62" s="17" customFormat="1" ht="18" customHeight="1">
      <c r="A37" s="24"/>
      <c r="B37" s="51" t="s">
        <v>106</v>
      </c>
      <c r="C37" s="25"/>
      <c r="D37" s="227">
        <v>98.802666930000001</v>
      </c>
      <c r="E37" s="227"/>
      <c r="F37" s="227">
        <v>10.965422689999999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32.84925741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98.802666930000001</v>
      </c>
    </row>
    <row r="38" spans="1:62" s="17" customFormat="1" ht="18" customHeight="1">
      <c r="A38" s="20"/>
      <c r="B38" s="51" t="s">
        <v>107</v>
      </c>
      <c r="C38" s="25"/>
      <c r="D38" s="227">
        <v>6350.1048827400009</v>
      </c>
      <c r="E38" s="227">
        <v>271.70376229999999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6594.6155357400003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6608.2120903900004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7521.0142171100006</v>
      </c>
      <c r="E39" s="295">
        <f t="shared" si="3"/>
        <v>359.37780551000003</v>
      </c>
      <c r="F39" s="295">
        <f t="shared" si="3"/>
        <v>57.131398689999997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7713.8864184900003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7853.1989133150009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7853.1989133150009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31801.075263959996</v>
      </c>
      <c r="E42" s="295">
        <f>+SUM(E39,E32)</f>
        <v>13274.992894059998</v>
      </c>
      <c r="F42" s="295">
        <f>+SUM(F39,F32)</f>
        <v>985.53644366000003</v>
      </c>
      <c r="G42" s="295">
        <f>+SUM(G39,G32)</f>
        <v>3576.2086519699997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29510.528412120002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39656.882509734998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95710.381270439961</v>
      </c>
      <c r="E46" s="296">
        <f t="shared" si="5"/>
        <v>31409.811438260011</v>
      </c>
      <c r="F46" s="296">
        <f t="shared" si="5"/>
        <v>1380.4555009400001</v>
      </c>
      <c r="G46" s="296">
        <f t="shared" si="5"/>
        <v>4013.9351291499997</v>
      </c>
      <c r="H46" s="296">
        <f t="shared" si="5"/>
        <v>4024.8997328300002</v>
      </c>
      <c r="I46" s="296">
        <f t="shared" si="5"/>
        <v>96.452695979999987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150.18710737000001</v>
      </c>
      <c r="P46" s="296">
        <f t="shared" si="5"/>
        <v>0</v>
      </c>
      <c r="Q46" s="296">
        <f t="shared" si="5"/>
        <v>0.44165385000000001</v>
      </c>
      <c r="R46" s="296">
        <f t="shared" si="5"/>
        <v>0.40225290999999996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1.8870310000000001E-2</v>
      </c>
      <c r="AA46" s="296">
        <f t="shared" si="5"/>
        <v>13.89145066</v>
      </c>
      <c r="AB46" s="296">
        <f t="shared" si="5"/>
        <v>0</v>
      </c>
      <c r="AC46" s="296">
        <f t="shared" si="5"/>
        <v>0</v>
      </c>
      <c r="AD46" s="296">
        <f t="shared" si="5"/>
        <v>0.12829013</v>
      </c>
      <c r="AE46" s="296">
        <f t="shared" si="5"/>
        <v>44.972202709999991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82563.939978249953</v>
      </c>
      <c r="AK46" s="296">
        <f t="shared" si="5"/>
        <v>0</v>
      </c>
      <c r="AL46" s="296">
        <f t="shared" si="5"/>
        <v>296.34142957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0.58947734000000007</v>
      </c>
      <c r="AR46" s="296">
        <f t="shared" si="5"/>
        <v>815.13186947000008</v>
      </c>
      <c r="AS46" s="296">
        <f>+SUM(AS42,AS25,AS18,AS44)</f>
        <v>110272.50377716494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110272.50377716494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2019-10-01T14:02:07Z</dcterms:created>
  <dcterms:modified xsi:type="dcterms:W3CDTF">2019-10-01T14:02:07Z</dcterms:modified>
  <cp:category/>
</cp:coreProperties>
</file>